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kabe\Desktop\"/>
    </mc:Choice>
  </mc:AlternateContent>
  <xr:revisionPtr revIDLastSave="0" documentId="13_ncr:1_{C137D7C6-DD69-4CA0-857C-6CF974D87D6E}" xr6:coauthVersionLast="47" xr6:coauthVersionMax="47" xr10:uidLastSave="{00000000-0000-0000-0000-000000000000}"/>
  <bookViews>
    <workbookView xWindow="-120" yWindow="-120" windowWidth="20730" windowHeight="11760" xr2:uid="{310C4C63-24BD-4C2F-AE19-9BB018863196}"/>
  </bookViews>
  <sheets>
    <sheet name="健診申込書" sheetId="1" r:id="rId1"/>
    <sheet name="６名以上追加用" sheetId="2" r:id="rId2"/>
    <sheet name="管理表" sheetId="3" state="hidden" r:id="rId3"/>
  </sheets>
  <definedNames>
    <definedName name="_xlnm.Print_Area" localSheetId="1">'６名以上追加用'!$A$1:$K$138</definedName>
    <definedName name="_xlnm.Print_Area" localSheetId="0">健診申込書!$A$1:$K$44</definedName>
    <definedName name="_xlnm.Print_Titles" localSheetId="1">'６名以上追加用'!$7:$9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3" l="1"/>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B17" i="3"/>
  <c r="B16" i="3"/>
  <c r="B15" i="3"/>
  <c r="B14" i="3"/>
  <c r="B13" i="3"/>
  <c r="E10" i="3"/>
  <c r="E9" i="3"/>
  <c r="E8" i="3"/>
  <c r="E7" i="3"/>
  <c r="E6" i="3"/>
  <c r="E5" i="3"/>
  <c r="D9" i="3"/>
  <c r="D8" i="3"/>
  <c r="D7" i="3"/>
  <c r="D6" i="3"/>
  <c r="D5" i="3"/>
  <c r="B5" i="3"/>
  <c r="P14" i="3" a="1"/>
  <c r="P14" i="3" s="1"/>
  <c r="Q14" i="3" a="1"/>
  <c r="Q14" i="3" s="1"/>
  <c r="Q17" i="3" a="1"/>
  <c r="Q17" i="3" s="1"/>
  <c r="P18" i="3" a="1"/>
  <c r="P18" i="3" s="1"/>
  <c r="Q18" i="3" a="1"/>
  <c r="Q18" i="3" s="1"/>
  <c r="P19" i="3" a="1"/>
  <c r="P19" i="3" s="1"/>
  <c r="P20" i="3" a="1"/>
  <c r="P20" i="3" s="1"/>
  <c r="Q22" i="3" a="1"/>
  <c r="Q22" i="3"/>
  <c r="Q26" i="3" a="1"/>
  <c r="Q26" i="3" s="1"/>
  <c r="P27" i="3" a="1"/>
  <c r="P27" i="3" s="1"/>
  <c r="Q27" i="3" a="1"/>
  <c r="Q27" i="3" s="1"/>
  <c r="P33" i="3" a="1"/>
  <c r="P33" i="3" s="1"/>
  <c r="P34" i="3" a="1"/>
  <c r="P34" i="3"/>
  <c r="Q34" i="3" a="1"/>
  <c r="Q34" i="3" s="1"/>
  <c r="Q38" i="3" a="1"/>
  <c r="Q38" i="3" s="1"/>
  <c r="P39" i="3" a="1"/>
  <c r="P39" i="3" s="1"/>
  <c r="Q39" i="3" a="1"/>
  <c r="Q39" i="3" s="1"/>
  <c r="Q42" i="3" a="1"/>
  <c r="Q42" i="3" s="1"/>
  <c r="Q43" i="3" a="1"/>
  <c r="Q43" i="3"/>
  <c r="H49" i="3"/>
  <c r="Q49" i="3" s="1" a="1"/>
  <c r="Q49" i="3" s="1"/>
  <c r="H48" i="3"/>
  <c r="Q48" i="3" s="1" a="1"/>
  <c r="Q48" i="3" s="1"/>
  <c r="H47" i="3"/>
  <c r="Q47" i="3" s="1" a="1"/>
  <c r="Q47" i="3" s="1"/>
  <c r="H46" i="3"/>
  <c r="Q46" i="3" s="1" a="1"/>
  <c r="Q46" i="3" s="1"/>
  <c r="H45" i="3"/>
  <c r="Q45" i="3" s="1" a="1"/>
  <c r="Q45" i="3" s="1"/>
  <c r="H44" i="3"/>
  <c r="Q44" i="3" s="1" a="1"/>
  <c r="Q44" i="3" s="1"/>
  <c r="H43" i="3"/>
  <c r="H42" i="3"/>
  <c r="H41" i="3"/>
  <c r="Q41" i="3" s="1" a="1"/>
  <c r="Q41" i="3" s="1"/>
  <c r="H40" i="3"/>
  <c r="Q40" i="3" s="1" a="1"/>
  <c r="Q40" i="3" s="1"/>
  <c r="H39" i="3"/>
  <c r="H38" i="3"/>
  <c r="H37" i="3"/>
  <c r="Q37" i="3" s="1" a="1"/>
  <c r="Q37" i="3" s="1"/>
  <c r="H36" i="3"/>
  <c r="Q36" i="3" s="1" a="1"/>
  <c r="Q36" i="3" s="1"/>
  <c r="H35" i="3"/>
  <c r="Q35" i="3" s="1" a="1"/>
  <c r="Q35" i="3" s="1"/>
  <c r="H34" i="3"/>
  <c r="H33" i="3"/>
  <c r="Q33" i="3" s="1" a="1"/>
  <c r="Q33" i="3" s="1"/>
  <c r="H32" i="3"/>
  <c r="Q32" i="3" s="1" a="1"/>
  <c r="Q32" i="3" s="1"/>
  <c r="H31" i="3"/>
  <c r="Q31" i="3" s="1" a="1"/>
  <c r="Q31" i="3" s="1"/>
  <c r="H30" i="3"/>
  <c r="Q30" i="3" s="1" a="1"/>
  <c r="Q30" i="3" s="1"/>
  <c r="H29" i="3"/>
  <c r="Q29" i="3" s="1" a="1"/>
  <c r="Q29" i="3" s="1"/>
  <c r="H28" i="3"/>
  <c r="Q28" i="3" s="1" a="1"/>
  <c r="Q28" i="3" s="1"/>
  <c r="H27" i="3"/>
  <c r="H26" i="3"/>
  <c r="H25" i="3"/>
  <c r="Q25" i="3" s="1" a="1"/>
  <c r="Q25" i="3" s="1"/>
  <c r="H24" i="3"/>
  <c r="Q24" i="3" s="1" a="1"/>
  <c r="Q24" i="3" s="1"/>
  <c r="H23" i="3"/>
  <c r="Q23" i="3" s="1" a="1"/>
  <c r="Q23" i="3" s="1"/>
  <c r="H22" i="3"/>
  <c r="H21" i="3"/>
  <c r="Q21" i="3" s="1" a="1"/>
  <c r="Q21" i="3" s="1"/>
  <c r="H20" i="3"/>
  <c r="Q20" i="3" s="1" a="1"/>
  <c r="Q20" i="3" s="1"/>
  <c r="H19" i="3"/>
  <c r="Q19" i="3" s="1" a="1"/>
  <c r="Q19" i="3" s="1"/>
  <c r="H18" i="3"/>
  <c r="H17" i="3"/>
  <c r="H16" i="3"/>
  <c r="Q16" i="3" s="1" a="1"/>
  <c r="Q16" i="3" s="1"/>
  <c r="H15" i="3"/>
  <c r="Q15" i="3" s="1" a="1"/>
  <c r="Q15" i="3" s="1"/>
  <c r="H14" i="3"/>
  <c r="H13" i="3"/>
  <c r="Q13" i="3" s="1" a="1"/>
  <c r="Q13" i="3" s="1"/>
  <c r="H12" i="3"/>
  <c r="Q12" i="3" s="1" a="1"/>
  <c r="Q12" i="3" s="1"/>
  <c r="H11" i="3"/>
  <c r="Q11" i="3" s="1" a="1"/>
  <c r="Q11" i="3" s="1"/>
  <c r="G11" i="3"/>
  <c r="P11" i="3" s="1" a="1"/>
  <c r="P11" i="3" s="1"/>
  <c r="G12" i="3"/>
  <c r="P12" i="3" s="1" a="1"/>
  <c r="P12" i="3" s="1"/>
  <c r="G13" i="3"/>
  <c r="P13" i="3" s="1" a="1"/>
  <c r="P13" i="3" s="1"/>
  <c r="G14" i="3"/>
  <c r="G15" i="3"/>
  <c r="P15" i="3" s="1" a="1"/>
  <c r="P15" i="3" s="1"/>
  <c r="G16" i="3"/>
  <c r="P16" i="3" s="1" a="1"/>
  <c r="P16" i="3" s="1"/>
  <c r="G17" i="3"/>
  <c r="P17" i="3" s="1" a="1"/>
  <c r="P17" i="3" s="1"/>
  <c r="G18" i="3"/>
  <c r="G19" i="3"/>
  <c r="G20" i="3"/>
  <c r="G21" i="3"/>
  <c r="P21" i="3" s="1" a="1"/>
  <c r="P21" i="3" s="1"/>
  <c r="G22" i="3"/>
  <c r="P22" i="3" s="1" a="1"/>
  <c r="P22" i="3" s="1"/>
  <c r="G23" i="3"/>
  <c r="P23" i="3" s="1" a="1"/>
  <c r="P23" i="3" s="1"/>
  <c r="G24" i="3"/>
  <c r="P24" i="3" s="1" a="1"/>
  <c r="P24" i="3" s="1"/>
  <c r="G25" i="3"/>
  <c r="P25" i="3" s="1" a="1"/>
  <c r="P25" i="3" s="1"/>
  <c r="G26" i="3"/>
  <c r="P26" i="3" s="1" a="1"/>
  <c r="P26" i="3" s="1"/>
  <c r="G27" i="3"/>
  <c r="G28" i="3"/>
  <c r="P28" i="3" s="1" a="1"/>
  <c r="P28" i="3" s="1"/>
  <c r="G29" i="3"/>
  <c r="P29" i="3" s="1" a="1"/>
  <c r="P29" i="3" s="1"/>
  <c r="G30" i="3"/>
  <c r="P30" i="3" s="1" a="1"/>
  <c r="P30" i="3" s="1"/>
  <c r="G31" i="3"/>
  <c r="P31" i="3" s="1" a="1"/>
  <c r="P31" i="3" s="1"/>
  <c r="G32" i="3"/>
  <c r="P32" i="3" s="1" a="1"/>
  <c r="P32" i="3" s="1"/>
  <c r="G33" i="3"/>
  <c r="G34" i="3"/>
  <c r="G35" i="3"/>
  <c r="P35" i="3" s="1" a="1"/>
  <c r="P35" i="3" s="1"/>
  <c r="G36" i="3"/>
  <c r="P36" i="3" s="1" a="1"/>
  <c r="P36" i="3" s="1"/>
  <c r="G37" i="3"/>
  <c r="P37" i="3" s="1" a="1"/>
  <c r="P37" i="3" s="1"/>
  <c r="G38" i="3"/>
  <c r="P38" i="3" s="1" a="1"/>
  <c r="P38" i="3" s="1"/>
  <c r="G39" i="3"/>
  <c r="G40" i="3"/>
  <c r="P40" i="3" s="1" a="1"/>
  <c r="P40" i="3" s="1"/>
  <c r="G41" i="3"/>
  <c r="P41" i="3" s="1" a="1"/>
  <c r="P41" i="3" s="1"/>
  <c r="G42" i="3"/>
  <c r="P42" i="3" s="1" a="1"/>
  <c r="P42" i="3" s="1"/>
  <c r="G43" i="3"/>
  <c r="P43" i="3" s="1" a="1"/>
  <c r="P43" i="3" s="1"/>
  <c r="G44" i="3"/>
  <c r="P44" i="3" s="1" a="1"/>
  <c r="P44" i="3" s="1"/>
  <c r="G45" i="3"/>
  <c r="P45" i="3" s="1" a="1"/>
  <c r="P45" i="3" s="1"/>
  <c r="G46" i="3"/>
  <c r="P46" i="3" s="1" a="1"/>
  <c r="P46" i="3" s="1"/>
  <c r="G47" i="3"/>
  <c r="P47" i="3" s="1" a="1"/>
  <c r="P47" i="3" s="1"/>
  <c r="G48" i="3"/>
  <c r="P48" i="3" s="1" a="1"/>
  <c r="P48" i="3" s="1"/>
  <c r="G49" i="3"/>
  <c r="P49" i="3" s="1" a="1"/>
  <c r="P49" i="3" s="1"/>
  <c r="F49" i="3"/>
  <c r="O49" i="3" s="1" a="1"/>
  <c r="O49" i="3" s="1"/>
  <c r="F48" i="3"/>
  <c r="O48" i="3" s="1" a="1"/>
  <c r="O48" i="3" s="1"/>
  <c r="J48" i="3" s="1"/>
  <c r="F47" i="3"/>
  <c r="O47" i="3" s="1" a="1"/>
  <c r="O47" i="3" s="1"/>
  <c r="J47" i="3" s="1"/>
  <c r="F46" i="3"/>
  <c r="O46" i="3" s="1" a="1"/>
  <c r="O46" i="3" s="1"/>
  <c r="J46" i="3" s="1"/>
  <c r="F45" i="3"/>
  <c r="O45" i="3" s="1" a="1"/>
  <c r="O45" i="3" s="1"/>
  <c r="J45" i="3" s="1"/>
  <c r="F44" i="3"/>
  <c r="O44" i="3" s="1" a="1"/>
  <c r="O44" i="3" s="1"/>
  <c r="J44" i="3" s="1"/>
  <c r="F43" i="3"/>
  <c r="O43" i="3" s="1" a="1"/>
  <c r="O43" i="3" s="1"/>
  <c r="J43" i="3" s="1"/>
  <c r="F42" i="3"/>
  <c r="O42" i="3" s="1" a="1"/>
  <c r="O42" i="3" s="1"/>
  <c r="J42" i="3" s="1"/>
  <c r="F41" i="3"/>
  <c r="F40" i="3"/>
  <c r="F39" i="3"/>
  <c r="O39" i="3" s="1" a="1"/>
  <c r="O39" i="3" s="1"/>
  <c r="J39" i="3" s="1"/>
  <c r="F38" i="3"/>
  <c r="O38" i="3" s="1" a="1"/>
  <c r="O38" i="3" s="1"/>
  <c r="J38" i="3" s="1"/>
  <c r="F37" i="3"/>
  <c r="F36" i="3"/>
  <c r="O36" i="3" s="1" a="1"/>
  <c r="O36" i="3" s="1"/>
  <c r="J36" i="3" s="1"/>
  <c r="F35" i="3"/>
  <c r="O35" i="3" s="1" a="1"/>
  <c r="O35" i="3" s="1"/>
  <c r="F34" i="3"/>
  <c r="O34" i="3" s="1" a="1"/>
  <c r="O34" i="3" s="1"/>
  <c r="F33" i="3"/>
  <c r="F32" i="3"/>
  <c r="F31" i="3"/>
  <c r="F30" i="3"/>
  <c r="O30" i="3" s="1" a="1"/>
  <c r="O30" i="3" s="1"/>
  <c r="J30" i="3" s="1"/>
  <c r="F29" i="3"/>
  <c r="F28" i="3"/>
  <c r="O28" i="3" s="1" a="1"/>
  <c r="O28" i="3" s="1"/>
  <c r="J28" i="3" s="1"/>
  <c r="F27" i="3"/>
  <c r="O27" i="3" s="1" a="1"/>
  <c r="O27" i="3" s="1"/>
  <c r="J27" i="3" s="1"/>
  <c r="F26" i="3"/>
  <c r="O26" i="3" s="1" a="1"/>
  <c r="O26" i="3" s="1"/>
  <c r="J26" i="3" s="1"/>
  <c r="F25" i="3"/>
  <c r="F24" i="3"/>
  <c r="F23" i="3"/>
  <c r="O23" i="3" s="1" a="1"/>
  <c r="O23" i="3" s="1"/>
  <c r="J23" i="3" s="1"/>
  <c r="F22" i="3"/>
  <c r="O22" i="3" s="1" a="1"/>
  <c r="O22" i="3" s="1"/>
  <c r="J22" i="3" s="1"/>
  <c r="F21" i="3"/>
  <c r="O21" i="3" s="1" a="1"/>
  <c r="O21" i="3" s="1"/>
  <c r="J21" i="3" s="1"/>
  <c r="F20" i="3"/>
  <c r="F19" i="3"/>
  <c r="F18" i="3"/>
  <c r="O18" i="3" s="1" a="1"/>
  <c r="O18" i="3" s="1"/>
  <c r="J18" i="3" s="1"/>
  <c r="F17" i="3"/>
  <c r="O17" i="3" s="1" a="1"/>
  <c r="O17" i="3" s="1"/>
  <c r="J17" i="3" s="1"/>
  <c r="F16" i="3"/>
  <c r="F15" i="3"/>
  <c r="O15" i="3" s="1" a="1"/>
  <c r="O15" i="3" s="1"/>
  <c r="J15" i="3" s="1"/>
  <c r="F14" i="3"/>
  <c r="O14" i="3" s="1" a="1"/>
  <c r="O14" i="3" s="1"/>
  <c r="J14" i="3" s="1"/>
  <c r="F13" i="3"/>
  <c r="F12" i="3"/>
  <c r="O12" i="3" s="1" a="1"/>
  <c r="O12" i="3" s="1"/>
  <c r="J12" i="3" s="1"/>
  <c r="F11" i="3"/>
  <c r="O11" i="3" s="1" a="1"/>
  <c r="O11" i="3" s="1"/>
  <c r="O19" i="3" a="1"/>
  <c r="O19" i="3" s="1"/>
  <c r="J19" i="3" s="1"/>
  <c r="O24" i="3" a="1"/>
  <c r="O24" i="3" s="1"/>
  <c r="J24" i="3" s="1"/>
  <c r="O31" i="3" a="1"/>
  <c r="O31" i="3" s="1"/>
  <c r="J31" i="3" s="1"/>
  <c r="O33" i="3" a="1"/>
  <c r="O33" i="3" s="1"/>
  <c r="J33" i="3" s="1"/>
  <c r="O41" i="3" a="1"/>
  <c r="O41" i="3" s="1"/>
  <c r="J41" i="3" s="1"/>
  <c r="O13" i="3" a="1"/>
  <c r="O13" i="3" s="1"/>
  <c r="O16" i="3" a="1"/>
  <c r="O16" i="3" s="1"/>
  <c r="J16" i="3" s="1"/>
  <c r="O20" i="3" a="1"/>
  <c r="O20" i="3" s="1"/>
  <c r="J20" i="3" s="1"/>
  <c r="O25" i="3" a="1"/>
  <c r="O25" i="3" s="1"/>
  <c r="J25" i="3" s="1"/>
  <c r="O29" i="3" a="1"/>
  <c r="O29" i="3" s="1"/>
  <c r="J29" i="3" s="1"/>
  <c r="O32" i="3" a="1"/>
  <c r="O32" i="3" s="1"/>
  <c r="J32" i="3" s="1"/>
  <c r="O37" i="3" a="1"/>
  <c r="O37" i="3" s="1"/>
  <c r="J37" i="3" s="1"/>
  <c r="O40" i="3" a="1"/>
  <c r="O40" i="3" s="1"/>
  <c r="J40" i="3" s="1"/>
  <c r="O50" i="3" a="1"/>
  <c r="O50" i="3"/>
  <c r="O51" i="3" a="1"/>
  <c r="O51" i="3" s="1"/>
  <c r="O52" i="3" a="1"/>
  <c r="O52" i="3"/>
  <c r="O53" i="3" a="1"/>
  <c r="O53" i="3" s="1"/>
  <c r="H10" i="3"/>
  <c r="Q10" i="3" s="1" a="1"/>
  <c r="Q10" i="3" s="1"/>
  <c r="G10" i="3"/>
  <c r="P10" i="3" s="1" a="1"/>
  <c r="P10" i="3" s="1"/>
  <c r="E129" i="2"/>
  <c r="E126" i="2"/>
  <c r="E123" i="2"/>
  <c r="E105" i="2"/>
  <c r="E108" i="2"/>
  <c r="E111" i="2"/>
  <c r="E114" i="2"/>
  <c r="E117" i="2"/>
  <c r="E120" i="2"/>
  <c r="E102" i="2"/>
  <c r="E99" i="2"/>
  <c r="E96" i="2"/>
  <c r="E93" i="2"/>
  <c r="E90" i="2"/>
  <c r="E87" i="2"/>
  <c r="E81" i="2"/>
  <c r="E84" i="2"/>
  <c r="E78" i="2"/>
  <c r="E75" i="2"/>
  <c r="E72" i="2"/>
  <c r="E69" i="2"/>
  <c r="E66" i="2"/>
  <c r="E63" i="2"/>
  <c r="E60" i="2"/>
  <c r="E57" i="2"/>
  <c r="E54" i="2"/>
  <c r="E51" i="2"/>
  <c r="E48" i="2"/>
  <c r="E45" i="2"/>
  <c r="E42" i="2"/>
  <c r="E39" i="2"/>
  <c r="E36" i="2"/>
  <c r="E33" i="2"/>
  <c r="E30" i="2"/>
  <c r="E27" i="2"/>
  <c r="E24" i="2"/>
  <c r="E21" i="2"/>
  <c r="E18" i="2"/>
  <c r="E15" i="2"/>
  <c r="E12" i="2"/>
  <c r="E35" i="1"/>
  <c r="E32" i="1"/>
  <c r="E29" i="1"/>
  <c r="E26" i="1"/>
  <c r="E23" i="1"/>
  <c r="J35" i="3" l="1"/>
  <c r="J49" i="3"/>
  <c r="J13" i="3"/>
  <c r="J11" i="3"/>
  <c r="J34" i="3"/>
  <c r="F10" i="3" l="1"/>
  <c r="C10" i="3" l="1"/>
  <c r="B21"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0" i="3"/>
  <c r="B19" i="3"/>
  <c r="B18" i="3"/>
  <c r="B12" i="3"/>
  <c r="B11" i="3"/>
  <c r="B10" i="3"/>
  <c r="O10" i="3" a="1"/>
  <c r="O10" i="3" s="1"/>
  <c r="J10" i="3" s="1"/>
  <c r="H6" i="3"/>
  <c r="Q6" i="3" s="1" a="1"/>
  <c r="Q6" i="3" s="1"/>
  <c r="G6" i="3"/>
  <c r="P6" i="3" s="1" a="1"/>
  <c r="P6" i="3" s="1"/>
  <c r="H9" i="3"/>
  <c r="Q9" i="3" s="1" a="1"/>
  <c r="Q9" i="3" s="1"/>
  <c r="H8" i="3"/>
  <c r="Q8" i="3" s="1" a="1"/>
  <c r="Q8" i="3" s="1"/>
  <c r="H7" i="3"/>
  <c r="Q7" i="3" s="1" a="1"/>
  <c r="Q7" i="3" s="1"/>
  <c r="G9" i="3"/>
  <c r="P9" i="3" s="1" a="1"/>
  <c r="P9" i="3" s="1"/>
  <c r="G8" i="3"/>
  <c r="P8" i="3" s="1" a="1"/>
  <c r="P8" i="3" s="1"/>
  <c r="G7" i="3"/>
  <c r="P7" i="3" s="1" a="1"/>
  <c r="P7" i="3" s="1"/>
  <c r="F9" i="3"/>
  <c r="O9" i="3" s="1" a="1"/>
  <c r="O9" i="3" s="1"/>
  <c r="F8" i="3"/>
  <c r="O8" i="3" s="1" a="1"/>
  <c r="O8" i="3" s="1"/>
  <c r="J8" i="3" s="1"/>
  <c r="F7" i="3"/>
  <c r="O7" i="3" s="1" a="1"/>
  <c r="O7" i="3" s="1"/>
  <c r="F6" i="3"/>
  <c r="O6" i="3" s="1" a="1"/>
  <c r="O6" i="3" s="1"/>
  <c r="B9" i="3"/>
  <c r="B8" i="3"/>
  <c r="B7" i="3"/>
  <c r="B6" i="3"/>
  <c r="H5" i="3"/>
  <c r="Q5" i="3" s="1" a="1"/>
  <c r="Q5" i="3" s="1"/>
  <c r="G5" i="3"/>
  <c r="P5" i="3" s="1" a="1"/>
  <c r="P5" i="3" s="1"/>
  <c r="F5" i="3"/>
  <c r="O5" i="3" s="1" a="1"/>
  <c r="O5" i="3" s="1"/>
  <c r="J5" i="3" s="1"/>
  <c r="C2" i="3"/>
  <c r="K2" i="3"/>
  <c r="G2" i="3"/>
  <c r="G1" i="3"/>
  <c r="C1" i="3"/>
  <c r="I135" i="2"/>
  <c r="J135" i="2" s="1"/>
  <c r="I134" i="2"/>
  <c r="J134" i="2" s="1"/>
  <c r="J9" i="3" l="1"/>
  <c r="J6" i="3"/>
  <c r="J7" i="3"/>
  <c r="I40" i="1"/>
  <c r="I41" i="1"/>
  <c r="J137" i="2"/>
  <c r="I137" i="2"/>
  <c r="I5" i="2"/>
  <c r="C9" i="3" l="1"/>
  <c r="C8"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J40" i="1"/>
  <c r="I43" i="1"/>
  <c r="J41" i="1"/>
  <c r="E136" i="2"/>
  <c r="E135" i="2"/>
  <c r="E134" i="2"/>
  <c r="E137" i="2"/>
  <c r="I8" i="1"/>
  <c r="D8" i="1"/>
  <c r="C7" i="3" l="1"/>
  <c r="C6" i="3"/>
  <c r="E40" i="1"/>
  <c r="F40" i="1" s="1"/>
  <c r="J43" i="1"/>
  <c r="C5" i="3"/>
  <c r="F136" i="2"/>
  <c r="E42" i="1"/>
  <c r="F137" i="2"/>
  <c r="E43" i="1"/>
  <c r="F135" i="2"/>
  <c r="E41" i="1"/>
  <c r="F134" i="2"/>
  <c r="I136" i="2"/>
  <c r="F43" i="1" l="1"/>
  <c r="F41" i="1"/>
  <c r="F42" i="1"/>
  <c r="J136" i="2"/>
  <c r="I138" i="2" s="1"/>
  <c r="I42" i="1"/>
  <c r="J42" i="1" l="1"/>
  <c r="I4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<sst xmlns="http://schemas.openxmlformats.org/spreadsheetml/2006/main" count="346" uniqueCount="64">
  <si>
    <t>野田商工会議所　会員健康診断 申込書</t>
    <phoneticPr fontId="1"/>
  </si>
  <si>
    <t>野田商工会議所行き</t>
    <rPh sb="0" eb="2">
      <t>ノダ</t>
    </rPh>
    <rPh sb="2" eb="4">
      <t>ショウコウ</t>
    </rPh>
    <rPh sb="4" eb="7">
      <t>カイギショ</t>
    </rPh>
    <rPh sb="7" eb="8">
      <t>ユ</t>
    </rPh>
    <phoneticPr fontId="1"/>
  </si>
  <si>
    <t>Fax：04-7122-7185</t>
    <phoneticPr fontId="1"/>
  </si>
  <si>
    <t>事業所名</t>
    <rPh sb="0" eb="4">
      <t>ジギョウショメイ</t>
    </rPh>
    <phoneticPr fontId="1"/>
  </si>
  <si>
    <t>フリガナ</t>
  </si>
  <si>
    <t>フリガナ</t>
    <phoneticPr fontId="1"/>
  </si>
  <si>
    <t>担当者名</t>
    <rPh sb="0" eb="4">
      <t>タントウシャメイ</t>
    </rPh>
    <phoneticPr fontId="1"/>
  </si>
  <si>
    <t>〒</t>
    <phoneticPr fontId="1"/>
  </si>
  <si>
    <t>電話</t>
    <rPh sb="0" eb="2">
      <t>デンワ</t>
    </rPh>
    <phoneticPr fontId="1"/>
  </si>
  <si>
    <t>FAX</t>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</si>
  <si>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</si>
  <si>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</si>
  <si>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</si>
  <si>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健診希望日程</t>
    <rPh sb="0" eb="2">
      <t>ケンシン</t>
    </rPh>
    <rPh sb="2" eb="4">
      <t>キボウ</t>
    </rPh>
    <rPh sb="4" eb="6">
      <t>ニッテイ</t>
    </rPh>
    <phoneticPr fontId="1"/>
  </si>
  <si>
    <t>性別</t>
  </si>
  <si>
    <t>生年月日</t>
  </si>
  <si>
    <t>お名前</t>
  </si>
  <si>
    <t>希望コース</t>
  </si>
  <si>
    <t>オプション</t>
    <phoneticPr fontId="1"/>
  </si>
  <si>
    <t>時間帯</t>
    <rPh sb="0" eb="3">
      <t>ジカンタイ</t>
    </rPh>
    <phoneticPr fontId="1"/>
  </si>
  <si>
    <t>○希望時間帯：① 9:00～9:45・②9:45～10:45・③10:45～11:10</t>
    <phoneticPr fontId="1"/>
  </si>
  <si>
    <t>○健診日程：令和6年10月30日(水)・10月31日(木)・11月1日(金)・11月2日(土)</t>
    <rPh sb="3" eb="5">
      <t>ニッテイ</t>
    </rPh>
    <rPh sb="16" eb="19">
      <t>スイ</t>
    </rPh>
    <rPh sb="26" eb="29">
      <t>キ</t>
    </rPh>
    <rPh sb="35" eb="38">
      <t>キン</t>
    </rPh>
    <rPh sb="44" eb="47">
      <t>ド</t>
    </rPh>
    <phoneticPr fontId="1"/>
  </si>
  <si>
    <t>※希望の日程と時間帯をお選びください。</t>
    <phoneticPr fontId="1"/>
  </si>
  <si>
    <t>Email：</t>
    <phoneticPr fontId="1"/>
  </si>
  <si>
    <t>info@nodacci.or.jp</t>
  </si>
  <si>
    <t>山田工業(株)</t>
    <rPh sb="0" eb="4">
      <t>ヤマダコウギョウ</t>
    </rPh>
    <rPh sb="4" eb="7">
      <t>カブ</t>
    </rPh>
    <phoneticPr fontId="1"/>
  </si>
  <si>
    <t>住　所</t>
    <rPh sb="0" eb="1">
      <t>ジュウ</t>
    </rPh>
    <rPh sb="2" eb="3">
      <t>ショ</t>
    </rPh>
    <phoneticPr fontId="1"/>
  </si>
  <si>
    <t>Aコース 3,600円×</t>
    <rPh sb="10" eb="11">
      <t>エン</t>
    </rPh>
    <phoneticPr fontId="1"/>
  </si>
  <si>
    <t>Bコース 9,200円×</t>
    <rPh sb="10" eb="11">
      <t>エン</t>
    </rPh>
    <phoneticPr fontId="1"/>
  </si>
  <si>
    <t>Cコース 13,300円×</t>
    <rPh sb="11" eb="12">
      <t>エン</t>
    </rPh>
    <phoneticPr fontId="1"/>
  </si>
  <si>
    <t>Dコース 15,000円×</t>
    <rPh sb="11" eb="13">
      <t>エンカケル</t>
    </rPh>
    <phoneticPr fontId="1"/>
  </si>
  <si>
    <t>前立腺ガン検査 2,300円×</t>
    <rPh sb="0" eb="3">
      <t>ゼンリツセン</t>
    </rPh>
    <rPh sb="5" eb="7">
      <t>ケンサ</t>
    </rPh>
    <rPh sb="13" eb="15">
      <t>エンカケル</t>
    </rPh>
    <phoneticPr fontId="1"/>
  </si>
  <si>
    <t>ABCリスク健診 600円×</t>
    <rPh sb="6" eb="8">
      <t>ケンシン</t>
    </rPh>
    <rPh sb="12" eb="14">
      <t>エンカケル</t>
    </rPh>
    <phoneticPr fontId="1"/>
  </si>
  <si>
    <t>基本コース計</t>
    <rPh sb="0" eb="2">
      <t>キホン</t>
    </rPh>
    <rPh sb="5" eb="6">
      <t>ケイ</t>
    </rPh>
    <phoneticPr fontId="1"/>
  </si>
  <si>
    <t>オプション計</t>
    <rPh sb="5" eb="6">
      <t>ケイ</t>
    </rPh>
    <phoneticPr fontId="1"/>
  </si>
  <si>
    <t>合計金額</t>
  </si>
  <si>
    <t>＊</t>
    <phoneticPr fontId="1"/>
  </si>
  <si>
    <t>色の項目にもれなくご記入ください</t>
    <rPh sb="0" eb="1">
      <t>イロ</t>
    </rPh>
    <phoneticPr fontId="1"/>
  </si>
  <si>
    <t>野田商工会議所　会員健康診断 申込書　2</t>
    <phoneticPr fontId="1"/>
  </si>
  <si>
    <t>＊基本コース</t>
    <rPh sb="1" eb="3">
      <t>キホン</t>
    </rPh>
    <phoneticPr fontId="1"/>
  </si>
  <si>
    <t>＊オプション</t>
    <phoneticPr fontId="1"/>
  </si>
  <si>
    <t>基本コース小計</t>
    <rPh sb="0" eb="2">
      <t>キホン</t>
    </rPh>
    <rPh sb="5" eb="6">
      <t>ショウ</t>
    </rPh>
    <rPh sb="6" eb="7">
      <t>ケイ</t>
    </rPh>
    <phoneticPr fontId="1"/>
  </si>
  <si>
    <t>オプション小計</t>
    <rPh sb="5" eb="7">
      <t>ショウケイ</t>
    </rPh>
    <phoneticPr fontId="1"/>
  </si>
  <si>
    <t>小計</t>
    <rPh sb="0" eb="2">
      <t>ショウケイ</t>
    </rPh>
    <phoneticPr fontId="1"/>
  </si>
  <si>
    <t>事業所</t>
    <rPh sb="0" eb="3">
      <t>ジギョウショ</t>
    </rPh>
    <phoneticPr fontId="6"/>
  </si>
  <si>
    <t>名前</t>
    <phoneticPr fontId="6"/>
  </si>
  <si>
    <t>フリガナ</t>
    <phoneticPr fontId="6"/>
  </si>
  <si>
    <t>性別</t>
    <rPh sb="0" eb="2">
      <t>セイベツ</t>
    </rPh>
    <phoneticPr fontId="6"/>
  </si>
  <si>
    <t>住所</t>
    <rPh sb="0" eb="2">
      <t>ジュウショ</t>
    </rPh>
    <phoneticPr fontId="6"/>
  </si>
  <si>
    <t>電話</t>
    <rPh sb="0" eb="2">
      <t>デンワ</t>
    </rPh>
    <phoneticPr fontId="6"/>
  </si>
  <si>
    <t>FAX</t>
    <phoneticPr fontId="6"/>
  </si>
  <si>
    <t>生年月日</t>
    <rPh sb="0" eb="2">
      <t>セイネン</t>
    </rPh>
    <rPh sb="2" eb="4">
      <t>ガッピ</t>
    </rPh>
    <phoneticPr fontId="6"/>
  </si>
  <si>
    <t>コース</t>
    <phoneticPr fontId="6"/>
  </si>
  <si>
    <t>前立腺</t>
    <rPh sb="0" eb="3">
      <t>ゼンリツセン</t>
    </rPh>
    <phoneticPr fontId="6"/>
  </si>
  <si>
    <t>金額</t>
    <rPh sb="0" eb="2">
      <t>キンガク</t>
    </rPh>
    <phoneticPr fontId="6"/>
  </si>
  <si>
    <t>受診歴</t>
    <rPh sb="0" eb="2">
      <t>ジュシン</t>
    </rPh>
    <rPh sb="2" eb="3">
      <t>レキ</t>
    </rPh>
    <phoneticPr fontId="6"/>
  </si>
  <si>
    <t>備考</t>
    <rPh sb="0" eb="2">
      <t>ビコウ</t>
    </rPh>
    <phoneticPr fontId="6"/>
  </si>
  <si>
    <t>人数</t>
    <rPh sb="0" eb="2">
      <t>ニンズウ</t>
    </rPh>
    <phoneticPr fontId="6"/>
  </si>
  <si>
    <t>ABC</t>
    <phoneticPr fontId="6"/>
  </si>
  <si>
    <t>希望日時(第1)</t>
    <rPh sb="0" eb="2">
      <t>キボウ</t>
    </rPh>
    <rPh sb="2" eb="4">
      <t>ニチジ</t>
    </rPh>
    <rPh sb="5" eb="6">
      <t>ダイ</t>
    </rPh>
    <phoneticPr fontId="6"/>
  </si>
  <si>
    <t>令和６ 年　 月　 日</t>
    <rPh sb="0" eb="2">
      <t>レイワ</t>
    </rPh>
    <rPh sb="4" eb="5">
      <t>ネン</t>
    </rPh>
    <rPh sb="7" eb="8">
      <t>ツキ</t>
    </rPh>
    <rPh sb="10" eb="11">
      <t>ヒ</t>
    </rPh>
    <phoneticPr fontId="1"/>
  </si>
  <si>
    <t>お名前、生年月日の記入、性別、希望コースの選択、☐項目には✔を付けてください。</t>
    <rPh sb="1" eb="3">
      <t>ナマエ</t>
    </rPh>
    <rPh sb="4" eb="8">
      <t>セイネンガッピ</t>
    </rPh>
    <rPh sb="9" eb="11">
      <t>キニュウ</t>
    </rPh>
    <rPh sb="12" eb="14">
      <t>セイベツ</t>
    </rPh>
    <rPh sb="15" eb="17">
      <t>キボウ</t>
    </rPh>
    <rPh sb="21" eb="23">
      <t>センタク</t>
    </rPh>
    <rPh sb="24" eb="27">
      <t>チェックコウモク</t>
    </rPh>
    <phoneticPr fontId="1"/>
  </si>
  <si>
    <r>
      <t>フリガナは必ずをご記入ください。</t>
    </r>
    <r>
      <rPr>
        <sz val="8.5"/>
        <color theme="1"/>
        <rFont val="BIZ UDPゴシック"/>
        <family val="3"/>
        <charset val="128"/>
      </rPr>
      <t>(お名前欄入力時の自動表示が違う場合は手入力で修正してください)</t>
    </r>
    <rPh sb="5" eb="6">
      <t>カナラ</t>
    </rPh>
    <rPh sb="18" eb="20">
      <t>ナマエ</t>
    </rPh>
    <rPh sb="20" eb="21">
      <t>ラン</t>
    </rPh>
    <rPh sb="21" eb="24">
      <t>ニュウリョクジ</t>
    </rPh>
    <rPh sb="25" eb="29">
      <t>ジドウヒョウジ</t>
    </rPh>
    <rPh sb="30" eb="31">
      <t>チガ</t>
    </rPh>
    <rPh sb="32" eb="34">
      <t>バアイ</t>
    </rPh>
    <rPh sb="35" eb="38">
      <t>テニュウリョク</t>
    </rPh>
    <rPh sb="39" eb="41">
      <t>シュウセイ</t>
    </rPh>
    <phoneticPr fontId="1"/>
  </si>
  <si>
    <t>※受診者が5名以上となる場合は｢6名以上追加用｣シートに追加ご記入ください</t>
    <rPh sb="1" eb="4">
      <t>ジュシンシャ</t>
    </rPh>
    <rPh sb="6" eb="9">
      <t>メイイジョウ</t>
    </rPh>
    <rPh sb="12" eb="14">
      <t>バアイ</t>
    </rPh>
    <rPh sb="17" eb="23">
      <t>メイイジョウツイカヨウ</t>
    </rPh>
    <rPh sb="28" eb="30">
      <t>ツイカ</t>
    </rPh>
    <rPh sb="31" eb="3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</si>
</sst>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General&quot;名&quot;"/>
    <numFmt numFmtId="178" formatCode="&quot;＝&quot;#,##0&quot;円&quot;"/>
    <numFmt numFmtId="179" formatCode="#,##0&quot;円&quot;"/>
    <numFmt numFmtId="180" formatCode="General&quot;件&quot;"/>
    <numFmt numFmtId="181" formatCode="0_);[Red]\(0\)"/>
    <numFmt numFmtId="182" formatCode="#,##0_);[Red]\(#,##0\)"/>
    <numFmt numFmtId="183" formatCode="m&quot;月&quot;d&quot;日&quot;;@"/>
    <numFmt numFmtId="184" formatCode="[$-411]ge\.m\.d;@"/>
  </numFmts>
  <fonts count="21"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color theme="10"/>
      <name val="游ゴシック"/>
      <family val="2"/>
      <charset val="128"/>
      <scheme val="minor"/>
    </font>
    <font>
      <sz val="9"/>
      <color rgb="FF000000"/>
      <name val="Meiryo UI"/>
      <family val="3"/>
      <charset val="128"/>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0"/>
      <name val="游ゴシック"/>
      <family val="3"/>
      <charset val="128"/>
      <scheme val="minor"/>
    </font>
    <font>
      <sz val="9"/>
      <name val="游ゴシック"/>
      <family val="3"/>
      <charset val="128"/>
      <scheme val="minor"/>
    </font>
    <font>
      <sz val="10"/>
      <color theme="1"/>
      <name val="BIZ UDPゴシック"/>
      <family val="3"/>
      <charset val="128"/>
    </font>
    <font>
      <sz val="11"/>
      <color theme="1"/>
      <name val="BIZ UDPゴシック"/>
      <family val="3"/>
      <charset val="128"/>
    </font>
    <font>
      <u/>
      <sz val="11"/>
      <color theme="10"/>
      <name val="BIZ UDPゴシック"/>
      <family val="3"/>
      <charset val="128"/>
    </font>
    <font>
      <sz val="14"/>
      <color theme="1"/>
      <name val="BIZ UDPゴシック"/>
      <family val="3"/>
      <charset val="128"/>
    </font>
    <font>
      <sz val="8.5"/>
      <color theme="1"/>
      <name val="BIZ UDPゴシック"/>
      <family val="3"/>
      <charset val="128"/>
    </font>
    <font>
      <sz val="11"/>
      <color theme="0"/>
      <name val="BIZ UDPゴシック"/>
      <family val="3"/>
      <charset val="128"/>
    </font>
    <font>
      <sz val="11"/>
      <name val="BIZ UDPゴシック"/>
      <family val="3"/>
      <charset val="128"/>
    </font>
    <font>
      <sz val="11"/>
      <color theme="8" tint="0.79998168889431442"/>
      <name val="BIZ UDPゴシック"/>
      <family val="3"/>
      <charset val="128"/>
    </font>
    <font>
      <sz val="16"/>
      <color theme="1"/>
      <name val="BIZ UDPゴシック"/>
      <family val="3"/>
      <charset val="128"/>
    </font>
    <font>
      <sz val="9"/>
      <color theme="1"/>
      <name val="BIZ UDPゴシック"/>
      <family val="3"/>
      <charset val="128"/>
    </font>
    <font>
      <sz val="12"/>
      <color theme="1"/>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32">
    <border>
      <left/>
      <right/>
      <top/>
      <bottom/>
      <diagonal/>
    </border>
    <border>
      <left/>
      <right/>
      <top/>
      <bottom style="dashDotDot">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indexed="64"/>
      </top>
      <bottom style="medium">
        <color indexed="64"/>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right style="thin">
        <color auto="1"/>
      </right>
      <top/>
      <bottom style="thin">
        <color auto="1"/>
      </bottom>
      <diagonal/>
    </border>
    <border>
      <left/>
      <right style="thin">
        <color auto="1"/>
      </right>
      <top/>
      <bottom/>
      <diagonal/>
    </border>
    <border>
      <left/>
      <right/>
      <top style="dashed">
        <color auto="1"/>
      </top>
      <bottom style="thin">
        <color auto="1"/>
      </bottom>
      <diagonal/>
    </border>
    <border>
      <left/>
      <right style="medium">
        <color indexed="64"/>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143">
    <xf numFmtId="0" fontId="0" fillId="0" borderId="0" xfId="0">
      <alignment vertical="center"/>
    </xf>
    <xf numFmtId="0" fontId="7" fillId="0" borderId="0" xfId="0" applyFont="1">
      <alignment vertical="center"/>
    </xf>
    <xf numFmtId="0" fontId="2" fillId="0" borderId="2" xfId="0" applyFont="1" applyBorder="1" applyAlignment="1">
      <alignment horizontal="center" shrinkToFit="1"/>
    </xf>
    <xf numFmtId="0" fontId="7" fillId="0" borderId="4" xfId="0" applyFont="1" applyBorder="1">
      <alignment vertical="center"/>
    </xf>
    <xf numFmtId="184" fontId="7" fillId="0" borderId="5" xfId="0" applyNumberFormat="1" applyFont="1" applyBorder="1">
      <alignment vertical="center"/>
    </xf>
    <xf numFmtId="0" fontId="7" fillId="0" borderId="2" xfId="0" applyFont="1" applyBorder="1" applyAlignment="1">
      <alignment horizontal="center" shrinkToFit="1"/>
    </xf>
    <xf numFmtId="0" fontId="7" fillId="0" borderId="4" xfId="0" applyFont="1" applyBorder="1" applyAlignment="1">
      <alignment horizontal="center" shrinkToFit="1"/>
    </xf>
    <xf numFmtId="0" fontId="7" fillId="0" borderId="5" xfId="0" applyFont="1" applyBorder="1">
      <alignment vertical="center"/>
    </xf>
    <xf numFmtId="183" fontId="2" fillId="0" borderId="2" xfId="0" applyNumberFormat="1" applyFont="1" applyBorder="1" applyAlignment="1">
      <alignment horizontal="center" shrinkToFit="1"/>
    </xf>
    <xf numFmtId="0" fontId="2" fillId="0" borderId="2" xfId="0" applyFont="1" applyBorder="1" applyAlignment="1">
      <alignment horizontal="center"/>
    </xf>
    <xf numFmtId="49" fontId="2" fillId="0" borderId="28" xfId="0" applyNumberFormat="1" applyFont="1" applyBorder="1" applyAlignment="1">
      <alignment horizontal="center"/>
    </xf>
    <xf numFmtId="184" fontId="7" fillId="0" borderId="0" xfId="0" applyNumberFormat="1" applyFont="1">
      <alignment vertical="center"/>
    </xf>
    <xf numFmtId="184" fontId="2" fillId="0" borderId="2" xfId="0" applyNumberFormat="1" applyFont="1" applyBorder="1" applyAlignment="1">
      <alignment horizontal="center" shrinkToFit="1"/>
    </xf>
    <xf numFmtId="57" fontId="2" fillId="0" borderId="2" xfId="0" applyNumberFormat="1" applyFont="1" applyBorder="1" applyAlignment="1">
      <alignment horizontal="center" shrinkToFit="1"/>
    </xf>
    <xf numFmtId="181" fontId="7" fillId="0" borderId="2" xfId="0" applyNumberFormat="1" applyFont="1" applyBorder="1" applyAlignment="1">
      <alignment horizontal="center" shrinkToFit="1"/>
    </xf>
    <xf numFmtId="182" fontId="2" fillId="0" borderId="3" xfId="0" applyNumberFormat="1" applyFont="1" applyBorder="1" applyAlignment="1">
      <alignment horizontal="centerContinuous" shrinkToFit="1"/>
    </xf>
    <xf numFmtId="182" fontId="2" fillId="0" borderId="5" xfId="0" applyNumberFormat="1" applyFont="1" applyBorder="1" applyAlignment="1">
      <alignment horizontal="centerContinuous" shrinkToFit="1"/>
    </xf>
    <xf numFmtId="3" fontId="8" fillId="0" borderId="2" xfId="0" applyNumberFormat="1" applyFont="1" applyBorder="1" applyAlignment="1">
      <alignment horizontal="center" shrinkToFit="1"/>
    </xf>
    <xf numFmtId="0" fontId="7" fillId="0" borderId="2" xfId="0" applyFont="1" applyBorder="1" applyAlignment="1">
      <alignment horizontal="centerContinuous"/>
    </xf>
    <xf numFmtId="184" fontId="7" fillId="0" borderId="2" xfId="0" applyNumberFormat="1" applyFont="1" applyBorder="1" applyAlignment="1">
      <alignment horizontal="center" shrinkToFit="1"/>
    </xf>
    <xf numFmtId="181" fontId="7" fillId="0" borderId="3" xfId="0" applyNumberFormat="1" applyFont="1" applyBorder="1" applyAlignment="1">
      <alignment horizontal="center"/>
    </xf>
    <xf numFmtId="182" fontId="2" fillId="0" borderId="5" xfId="0" applyNumberFormat="1" applyFont="1" applyBorder="1" applyAlignment="1"/>
    <xf numFmtId="0" fontId="9" fillId="0" borderId="2" xfId="0" applyFont="1" applyBorder="1" applyAlignment="1">
      <alignment horizontal="center" shrinkToFit="1"/>
    </xf>
    <xf numFmtId="184" fontId="2" fillId="0" borderId="2" xfId="0" applyNumberFormat="1" applyFont="1" applyBorder="1" applyAlignment="1">
      <alignment horizontal="center"/>
    </xf>
    <xf numFmtId="49" fontId="7" fillId="0" borderId="3" xfId="0" applyNumberFormat="1" applyFont="1" applyBorder="1" applyAlignment="1">
      <alignment horizontal="center"/>
    </xf>
    <xf numFmtId="57" fontId="2" fillId="0" borderId="5" xfId="0" applyNumberFormat="1" applyFont="1" applyBorder="1" applyAlignment="1">
      <alignment horizontal="center"/>
    </xf>
    <xf numFmtId="0" fontId="7" fillId="0" borderId="3" xfId="0" applyFont="1" applyBorder="1" applyAlignment="1">
      <alignment horizontal="left" indent="1"/>
    </xf>
    <xf numFmtId="0" fontId="7" fillId="0" borderId="4" xfId="0" applyFont="1" applyBorder="1" applyAlignment="1">
      <alignment horizontal="left" indent="1"/>
    </xf>
    <xf numFmtId="38" fontId="7" fillId="0" borderId="0" xfId="2" applyFont="1">
      <alignment vertical="center"/>
    </xf>
    <xf numFmtId="38" fontId="7" fillId="0" borderId="0" xfId="2" quotePrefix="1" applyFont="1">
      <alignment vertical="center"/>
    </xf>
    <xf numFmtId="57" fontId="2" fillId="0" borderId="2" xfId="0" applyNumberFormat="1" applyFont="1" applyBorder="1" applyAlignment="1" applyProtection="1">
      <alignment horizontal="center"/>
      <protection locked="0"/>
    </xf>
    <xf numFmtId="57" fontId="7" fillId="0" borderId="3" xfId="0" applyNumberFormat="1" applyFont="1" applyBorder="1" applyAlignment="1" applyProtection="1">
      <alignment horizontal="center"/>
      <protection locked="0"/>
    </xf>
    <xf numFmtId="181" fontId="7" fillId="0" borderId="5" xfId="0" applyNumberFormat="1" applyFont="1" applyBorder="1" applyAlignment="1" applyProtection="1">
      <alignment horizontal="center"/>
      <protection locked="0"/>
    </xf>
    <xf numFmtId="182" fontId="2" fillId="2" borderId="0" xfId="0" applyNumberFormat="1" applyFont="1" applyFill="1" applyAlignment="1" applyProtection="1">
      <protection locked="0"/>
    </xf>
    <xf numFmtId="0" fontId="7" fillId="2" borderId="3" xfId="0" applyFont="1" applyFill="1" applyBorder="1" applyProtection="1">
      <alignment vertical="center"/>
      <protection locked="0"/>
    </xf>
    <xf numFmtId="0" fontId="7" fillId="2" borderId="5" xfId="0" applyFont="1" applyFill="1" applyBorder="1" applyProtection="1">
      <alignment vertical="center"/>
      <protection locked="0"/>
    </xf>
    <xf numFmtId="57" fontId="2" fillId="2" borderId="2" xfId="0" applyNumberFormat="1" applyFont="1" applyFill="1" applyBorder="1" applyAlignment="1" applyProtection="1">
      <alignment horizontal="center"/>
      <protection locked="0"/>
    </xf>
    <xf numFmtId="57" fontId="7" fillId="2" borderId="3" xfId="0" applyNumberFormat="1" applyFont="1" applyFill="1" applyBorder="1" applyAlignment="1" applyProtection="1">
      <alignment horizontal="center"/>
      <protection locked="0"/>
    </xf>
    <xf numFmtId="181" fontId="7" fillId="2" borderId="5" xfId="0" applyNumberFormat="1" applyFont="1" applyFill="1" applyBorder="1" applyAlignment="1" applyProtection="1">
      <alignment horizontal="center"/>
      <protection locked="0"/>
    </xf>
    <xf numFmtId="0" fontId="10" fillId="0" borderId="0" xfId="0" applyFont="1" applyBorder="1" applyAlignment="1">
      <alignment horizontal="right" wrapText="1"/>
    </xf>
    <xf numFmtId="0" fontId="11" fillId="0" borderId="0" xfId="0" applyFont="1">
      <alignment vertical="center"/>
    </xf>
    <xf numFmtId="0" fontId="11" fillId="0" borderId="0" xfId="0" applyFont="1" applyAlignment="1">
      <alignment horizontal="right" vertical="center"/>
    </xf>
    <xf numFmtId="0" fontId="12" fillId="0" borderId="0" xfId="1" applyFont="1"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0" xfId="0" applyFont="1" applyAlignment="1">
      <alignment horizontal="center" vertical="center"/>
    </xf>
    <xf numFmtId="0" fontId="13" fillId="0" borderId="0" xfId="0" applyFont="1" applyAlignment="1">
      <alignment horizontal="centerContinuous" vertical="center"/>
    </xf>
    <xf numFmtId="0" fontId="11" fillId="0" borderId="0" xfId="0" applyFont="1" applyAlignment="1">
      <alignment horizontal="centerContinuous" vertical="center"/>
    </xf>
    <xf numFmtId="58" fontId="11" fillId="2" borderId="0" xfId="0" applyNumberFormat="1" applyFont="1" applyFill="1" applyAlignment="1" applyProtection="1">
      <alignment horizontal="right" vertical="center"/>
      <protection locked="0"/>
    </xf>
    <xf numFmtId="0" fontId="11" fillId="0" borderId="0" xfId="0" applyFont="1">
      <alignment vertical="center"/>
    </xf>
    <xf numFmtId="0" fontId="11" fillId="2" borderId="2" xfId="0" applyFont="1" applyFill="1" applyBorder="1">
      <alignment vertical="center"/>
    </xf>
    <xf numFmtId="0" fontId="11" fillId="0" borderId="7" xfId="0" applyFont="1" applyBorder="1" applyAlignment="1">
      <alignment horizontal="center" vertical="center"/>
    </xf>
    <xf numFmtId="0" fontId="11" fillId="0" borderId="7" xfId="0" applyFont="1" applyBorder="1" applyProtection="1">
      <alignment vertical="center"/>
      <protection locked="0"/>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2" borderId="13" xfId="0" applyFont="1" applyFill="1" applyBorder="1" applyProtection="1">
      <alignment vertical="center"/>
      <protection locked="0"/>
    </xf>
    <xf numFmtId="0" fontId="11" fillId="0" borderId="13" xfId="0" applyFont="1" applyBorder="1" applyAlignment="1">
      <alignment horizontal="center" vertical="center"/>
    </xf>
    <xf numFmtId="0" fontId="11" fillId="2" borderId="7" xfId="0" applyFont="1" applyFill="1" applyBorder="1" applyProtection="1">
      <alignment vertical="center"/>
      <protection locked="0"/>
    </xf>
    <xf numFmtId="0" fontId="11" fillId="0" borderId="2" xfId="0" applyFont="1" applyBorder="1" applyAlignment="1">
      <alignment horizontal="center" vertical="center"/>
    </xf>
    <xf numFmtId="0" fontId="11" fillId="2" borderId="2" xfId="0" applyFont="1" applyFill="1" applyBorder="1" applyProtection="1">
      <alignment vertical="center"/>
      <protection locked="0"/>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11" fillId="0" borderId="5" xfId="0" applyFont="1" applyBorder="1" applyAlignment="1">
      <alignment horizontal="centerContinuous"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2" borderId="2" xfId="0" applyFont="1" applyFill="1" applyBorder="1" applyAlignment="1" applyProtection="1">
      <alignment horizontal="left" vertical="center" indent="1"/>
      <protection locked="0"/>
    </xf>
    <xf numFmtId="0" fontId="11" fillId="0" borderId="0" xfId="0" applyFont="1" applyAlignment="1">
      <alignment horizontal="left" vertical="center"/>
    </xf>
    <xf numFmtId="0" fontId="11" fillId="0" borderId="2" xfId="0" applyFont="1" applyBorder="1" applyAlignment="1">
      <alignment horizontal="center" vertical="center"/>
    </xf>
    <xf numFmtId="0" fontId="10" fillId="0" borderId="7" xfId="0" applyFont="1" applyBorder="1" applyAlignment="1">
      <alignment horizontal="left" vertical="center" indent="1"/>
    </xf>
    <xf numFmtId="0" fontId="10" fillId="0" borderId="14"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5" xfId="0" applyFont="1" applyBorder="1">
      <alignment vertical="center"/>
    </xf>
    <xf numFmtId="0" fontId="11" fillId="0" borderId="3" xfId="0" applyFont="1" applyBorder="1" applyAlignment="1">
      <alignment horizontal="center" vertical="center"/>
    </xf>
    <xf numFmtId="176" fontId="11" fillId="2" borderId="3" xfId="0" applyNumberFormat="1" applyFont="1" applyFill="1" applyBorder="1" applyAlignment="1" applyProtection="1">
      <alignment horizontal="center" vertical="center"/>
      <protection locked="0"/>
    </xf>
    <xf numFmtId="176" fontId="11" fillId="2" borderId="5" xfId="0" applyNumberFormat="1" applyFont="1" applyFill="1" applyBorder="1" applyAlignment="1" applyProtection="1">
      <alignment horizontal="center" vertical="center"/>
      <protection locked="0"/>
    </xf>
    <xf numFmtId="0" fontId="15" fillId="0" borderId="0" xfId="0" applyFont="1">
      <alignment vertical="center"/>
    </xf>
    <xf numFmtId="0" fontId="11" fillId="0" borderId="6" xfId="0" applyFont="1" applyBorder="1" applyAlignment="1">
      <alignment horizontal="left" vertical="center" indent="1"/>
    </xf>
    <xf numFmtId="0" fontId="11" fillId="2" borderId="8" xfId="0" applyFont="1" applyFill="1" applyBorder="1" applyAlignment="1" applyProtection="1">
      <alignment horizontal="left" vertical="center"/>
      <protection locked="0"/>
    </xf>
    <xf numFmtId="0" fontId="11" fillId="0" borderId="30" xfId="0" applyFont="1" applyBorder="1">
      <alignment vertical="center"/>
    </xf>
    <xf numFmtId="0" fontId="11" fillId="0" borderId="9" xfId="0" applyFont="1" applyBorder="1">
      <alignment vertical="center"/>
    </xf>
    <xf numFmtId="176" fontId="16" fillId="2" borderId="3" xfId="0" applyNumberFormat="1" applyFont="1" applyFill="1" applyBorder="1" applyAlignment="1" applyProtection="1">
      <alignment horizontal="center" vertical="center"/>
      <protection locked="0"/>
    </xf>
    <xf numFmtId="176" fontId="16" fillId="2" borderId="5" xfId="0" applyNumberFormat="1" applyFont="1" applyFill="1" applyBorder="1" applyAlignment="1" applyProtection="1">
      <alignment horizontal="center" vertical="center"/>
      <protection locked="0"/>
    </xf>
    <xf numFmtId="0" fontId="15" fillId="0" borderId="0" xfId="0" applyFont="1" applyProtection="1">
      <alignment vertical="center"/>
      <protection locked="0"/>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6" fillId="2" borderId="12" xfId="0" applyFont="1" applyFill="1" applyBorder="1" applyAlignment="1" applyProtection="1">
      <alignment horizontal="center" vertical="center"/>
      <protection locked="0"/>
    </xf>
    <xf numFmtId="0" fontId="16" fillId="0" borderId="11" xfId="0" applyFont="1" applyBorder="1">
      <alignment vertical="center"/>
    </xf>
    <xf numFmtId="0" fontId="17" fillId="2" borderId="4" xfId="0" applyFont="1" applyFill="1" applyBorder="1" applyAlignment="1" applyProtection="1">
      <alignment horizontal="center" vertical="center"/>
      <protection locked="0"/>
    </xf>
    <xf numFmtId="0" fontId="17" fillId="2" borderId="4" xfId="0" applyFont="1" applyFill="1" applyBorder="1" applyProtection="1">
      <alignment vertical="center"/>
      <protection locked="0"/>
    </xf>
    <xf numFmtId="0" fontId="15" fillId="0" borderId="10" xfId="0" applyFont="1" applyBorder="1">
      <alignment vertical="center"/>
    </xf>
    <xf numFmtId="0" fontId="11" fillId="0" borderId="10" xfId="0" applyFont="1" applyBorder="1">
      <alignment vertical="center"/>
    </xf>
    <xf numFmtId="0" fontId="11" fillId="0" borderId="3" xfId="0" applyFont="1" applyBorder="1">
      <alignment vertical="center"/>
    </xf>
    <xf numFmtId="0" fontId="11" fillId="0" borderId="4" xfId="0" applyFont="1" applyBorder="1">
      <alignment vertical="center"/>
    </xf>
    <xf numFmtId="177" fontId="11" fillId="0" borderId="4" xfId="0" applyNumberFormat="1" applyFont="1" applyBorder="1" applyAlignment="1">
      <alignment horizontal="center" vertical="center"/>
    </xf>
    <xf numFmtId="178" fontId="11" fillId="0" borderId="5" xfId="0" applyNumberFormat="1" applyFont="1" applyBorder="1" applyAlignment="1">
      <alignment horizontal="left" vertical="center"/>
    </xf>
    <xf numFmtId="0" fontId="10" fillId="0" borderId="3" xfId="0" applyFont="1" applyBorder="1">
      <alignment vertical="center"/>
    </xf>
    <xf numFmtId="180" fontId="11" fillId="0" borderId="4" xfId="0" applyNumberFormat="1" applyFont="1" applyBorder="1" applyAlignment="1">
      <alignment horizontal="center" vertical="center"/>
    </xf>
    <xf numFmtId="0" fontId="10" fillId="0" borderId="14" xfId="0" applyFont="1" applyBorder="1">
      <alignment vertical="center"/>
    </xf>
    <xf numFmtId="0" fontId="11" fillId="0" borderId="16" xfId="0" applyFont="1" applyBorder="1">
      <alignment vertical="center"/>
    </xf>
    <xf numFmtId="180" fontId="11" fillId="0" borderId="16" xfId="0" applyNumberFormat="1" applyFont="1" applyBorder="1" applyAlignment="1">
      <alignment horizontal="center" vertical="center"/>
    </xf>
    <xf numFmtId="178" fontId="11" fillId="0" borderId="15" xfId="0" applyNumberFormat="1" applyFont="1" applyBorder="1" applyAlignment="1">
      <alignment horizontal="left" vertical="center"/>
    </xf>
    <xf numFmtId="178" fontId="11" fillId="0" borderId="4" xfId="0" applyNumberFormat="1" applyFont="1" applyBorder="1" applyAlignment="1">
      <alignment horizontal="lef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177" fontId="11" fillId="0" borderId="24" xfId="0" applyNumberFormat="1" applyFont="1" applyBorder="1" applyAlignment="1">
      <alignment horizontal="center" vertical="center"/>
    </xf>
    <xf numFmtId="178" fontId="11" fillId="0" borderId="18" xfId="0" applyNumberFormat="1" applyFont="1" applyBorder="1" applyAlignment="1">
      <alignment horizontal="left" vertical="center"/>
    </xf>
    <xf numFmtId="0" fontId="11" fillId="0" borderId="25" xfId="0" applyFont="1" applyBorder="1" applyAlignment="1">
      <alignment horizontal="center" vertical="center"/>
    </xf>
    <xf numFmtId="0" fontId="11" fillId="0" borderId="17" xfId="0" applyFont="1" applyBorder="1" applyAlignment="1">
      <alignment horizontal="center" vertical="center"/>
    </xf>
    <xf numFmtId="180" fontId="11" fillId="0" borderId="17" xfId="0" applyNumberFormat="1" applyFont="1" applyBorder="1" applyAlignment="1">
      <alignment horizontal="center" vertical="center"/>
    </xf>
    <xf numFmtId="178" fontId="11" fillId="0" borderId="26" xfId="0" applyNumberFormat="1" applyFont="1" applyBorder="1" applyAlignment="1">
      <alignment horizontal="left" vertical="center"/>
    </xf>
    <xf numFmtId="0" fontId="11" fillId="0" borderId="0" xfId="0" applyFont="1" applyAlignment="1">
      <alignment horizontal="right" vertical="center"/>
    </xf>
    <xf numFmtId="0" fontId="11" fillId="0" borderId="31" xfId="0" applyFont="1" applyBorder="1" applyAlignment="1">
      <alignment horizontal="righ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179" fontId="18" fillId="0" borderId="21" xfId="0" applyNumberFormat="1" applyFont="1" applyBorder="1" applyAlignment="1">
      <alignment horizontal="center" vertical="center"/>
    </xf>
    <xf numFmtId="179" fontId="18" fillId="0" borderId="22" xfId="0" applyNumberFormat="1" applyFont="1" applyBorder="1" applyAlignment="1">
      <alignment horizontal="center" vertical="center"/>
    </xf>
    <xf numFmtId="0" fontId="19" fillId="0" borderId="0" xfId="0" applyFont="1">
      <alignment vertical="center"/>
    </xf>
    <xf numFmtId="0" fontId="20" fillId="0" borderId="0" xfId="0" applyFont="1" applyAlignment="1">
      <alignment horizontal="centerContinuous" vertical="center"/>
    </xf>
    <xf numFmtId="176" fontId="11" fillId="0" borderId="0" xfId="0" applyNumberFormat="1" applyFont="1" applyAlignment="1">
      <alignment horizontal="right" vertical="center"/>
    </xf>
    <xf numFmtId="0" fontId="11" fillId="0" borderId="2" xfId="0" applyFont="1" applyBorder="1">
      <alignment vertical="center"/>
    </xf>
    <xf numFmtId="0" fontId="11" fillId="0" borderId="4" xfId="0" applyFont="1" applyBorder="1" applyAlignment="1">
      <alignment horizontal="center" vertical="center"/>
    </xf>
    <xf numFmtId="0" fontId="11" fillId="0" borderId="29" xfId="0" applyFont="1" applyBorder="1" applyAlignment="1">
      <alignment horizontal="center" vertical="center"/>
    </xf>
    <xf numFmtId="0" fontId="10" fillId="0" borderId="4" xfId="0" applyFont="1" applyBorder="1">
      <alignment vertical="center"/>
    </xf>
    <xf numFmtId="177" fontId="10" fillId="0" borderId="4" xfId="0" applyNumberFormat="1" applyFont="1" applyBorder="1" applyAlignment="1">
      <alignment horizontal="center" vertical="center"/>
    </xf>
    <xf numFmtId="178" fontId="10" fillId="0" borderId="5" xfId="0" applyNumberFormat="1" applyFont="1" applyBorder="1" applyAlignment="1">
      <alignment horizontal="left" vertical="center"/>
    </xf>
    <xf numFmtId="180" fontId="10" fillId="0" borderId="4" xfId="0" applyNumberFormat="1" applyFont="1" applyBorder="1" applyAlignment="1">
      <alignment horizontal="center" vertical="center"/>
    </xf>
    <xf numFmtId="0" fontId="10" fillId="0" borderId="0" xfId="0" applyFont="1">
      <alignment vertical="center"/>
    </xf>
    <xf numFmtId="0" fontId="10" fillId="0" borderId="16" xfId="0" applyFont="1" applyBorder="1">
      <alignment vertical="center"/>
    </xf>
    <xf numFmtId="180" fontId="10" fillId="0" borderId="16" xfId="0" applyNumberFormat="1" applyFont="1" applyBorder="1" applyAlignment="1">
      <alignment horizontal="center" vertical="center"/>
    </xf>
    <xf numFmtId="178" fontId="10" fillId="0" borderId="15" xfId="0" applyNumberFormat="1" applyFont="1" applyBorder="1" applyAlignment="1">
      <alignment horizontal="left" vertical="center"/>
    </xf>
    <xf numFmtId="178" fontId="10" fillId="0" borderId="4" xfId="0" applyNumberFormat="1" applyFont="1" applyBorder="1" applyAlignment="1">
      <alignment horizontal="left" vertical="center"/>
    </xf>
    <xf numFmtId="0" fontId="10" fillId="0" borderId="23" xfId="0" applyFont="1" applyBorder="1" applyAlignment="1">
      <alignment horizontal="centerContinuous" vertical="center"/>
    </xf>
    <xf numFmtId="0" fontId="10" fillId="0" borderId="27" xfId="0" applyFont="1" applyBorder="1" applyAlignment="1">
      <alignment horizontal="centerContinuous" vertical="center"/>
    </xf>
    <xf numFmtId="177" fontId="10" fillId="0" borderId="24" xfId="0" applyNumberFormat="1" applyFont="1" applyBorder="1" applyAlignment="1">
      <alignment horizontal="center" vertical="center"/>
    </xf>
    <xf numFmtId="178" fontId="10" fillId="0" borderId="18" xfId="0" applyNumberFormat="1" applyFont="1" applyBorder="1" applyAlignment="1">
      <alignment horizontal="left" vertical="center"/>
    </xf>
    <xf numFmtId="0" fontId="10" fillId="0" borderId="25" xfId="0" applyFont="1" applyBorder="1" applyAlignment="1">
      <alignment horizontal="centerContinuous" vertical="center"/>
    </xf>
    <xf numFmtId="0" fontId="10" fillId="0" borderId="17" xfId="0" applyFont="1" applyBorder="1" applyAlignment="1">
      <alignment horizontal="centerContinuous" vertical="center"/>
    </xf>
    <xf numFmtId="180" fontId="10" fillId="0" borderId="17" xfId="0" applyNumberFormat="1" applyFont="1" applyBorder="1" applyAlignment="1">
      <alignment horizontal="center" vertical="center"/>
    </xf>
    <xf numFmtId="178" fontId="10" fillId="0" borderId="26" xfId="0" applyNumberFormat="1" applyFont="1" applyBorder="1" applyAlignment="1">
      <alignment horizontal="left"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19" xfId="0" applyFont="1" applyBorder="1" applyAlignment="1">
      <alignment horizontal="center" vertical="center"/>
    </xf>
    <xf numFmtId="179" fontId="11" fillId="0" borderId="21" xfId="0" applyNumberFormat="1" applyFont="1" applyBorder="1" applyAlignment="1">
      <alignment horizontal="center" vertical="center"/>
    </xf>
  </cellXfs>
  <cellStyles count="3">
    <cellStyle name="ハイパーリンク" xfId="1" builtinId="8"/>
    <cellStyle name="桁区切り" xfId="2"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H$25" lockText="1" noThreeD="1"/>
</file>

<file path=xl/ctrlProps/ctrlProp2.xml><?xml version="1.0" encoding="utf-8"?>
<formControlPr xmlns="http://schemas.microsoft.com/office/spreadsheetml/2009/9/main" objectType="CheckBox" fmlaLink="$G$25" lockText="1" noThreeD="1"/>
</file>

<file path=xl/ctrlProps/ctrlProp3.xml><?xml version="1.0" encoding="utf-8"?>
<formControlPr xmlns="http://schemas.microsoft.com/office/spreadsheetml/2009/9/main" objectType="CheckBox" fmlaLink="$H$28" lockText="1" noThreeD="1"/>
</file>

<file path=xl/ctrlProps/ctrlProp4.xml><?xml version="1.0" encoding="utf-8"?>
<formControlPr xmlns="http://schemas.microsoft.com/office/spreadsheetml/2009/9/main" objectType="CheckBox" fmlaLink="$G$28" lockText="1" noThreeD="1"/>
</file>

<file path=xl/ctrlProps/ctrlProp5.xml><?xml version="1.0" encoding="utf-8"?>
<formControlPr xmlns="http://schemas.microsoft.com/office/spreadsheetml/2009/9/main" objectType="CheckBox" fmlaLink="$H$31" lockText="1" noThreeD="1"/>
</file>

<file path=xl/ctrlProps/ctrlProp6.xml><?xml version="1.0" encoding="utf-8"?>
<formControlPr xmlns="http://schemas.microsoft.com/office/spreadsheetml/2009/9/main" objectType="CheckBox" fmlaLink="$G$31" lockText="1" noThreeD="1"/>
</file>

<file path=xl/ctrlProps/ctrlProp7.xml><?xml version="1.0" encoding="utf-8"?>
<formControlPr xmlns="http://schemas.microsoft.com/office/spreadsheetml/2009/9/main" objectType="CheckBox" fmlaLink="$H$34" lockText="1" noThreeD="1"/>
</file>

<file path=xl/ctrlProps/ctrlProp8.xml><?xml version="1.0" encoding="utf-8"?>
<formControlPr xmlns="http://schemas.microsoft.com/office/spreadsheetml/2009/9/main" objectType="CheckBox" fmlaLink="$G$34" lockText="1" noThreeD="1"/>
</file>

<file path=xl/ctrlProps/ctrlProp9.xml><?xml version="1.0" encoding="utf-8"?>
<formControlPr xmlns="http://schemas.microsoft.com/office/spreadsheetml/2009/9/main" objectType="CheckBox" fmlaLink="$H$37" lockText="1" noThreeD="1"/>
</file>

<file path=xl/ctrlProps/ctrlProp10.xml><?xml version="1.0" encoding="utf-8"?>
<formControlPr xmlns="http://schemas.microsoft.com/office/spreadsheetml/2009/9/main" objectType="CheckBox" fmlaLink="$G$37" lockText="1" noThreeD="1"/>
</file>

<file path=xl/ctrlProps/ctrlProp11.xml><?xml version="1.0" encoding="utf-8"?>
<formControlPr xmlns="http://schemas.microsoft.com/office/spreadsheetml/2009/9/main" objectType="CheckBox" fmlaLink="$H$14" lockText="1" noThreeD="1"/>
</file>

<file path=xl/ctrlProps/ctrlProp12.xml><?xml version="1.0" encoding="utf-8"?>
<formControlPr xmlns="http://schemas.microsoft.com/office/spreadsheetml/2009/9/main" objectType="CheckBox" fmlaLink="$G$14" lockText="1" noThreeD="1"/>
</file>

<file path=xl/ctrlProps/ctrlProp13.xml><?xml version="1.0" encoding="utf-8"?>
<formControlPr xmlns="http://schemas.microsoft.com/office/spreadsheetml/2009/9/main" objectType="CheckBox" fmlaLink="$H$17" lockText="1" noThreeD="1"/>
</file>

<file path=xl/ctrlProps/ctrlProp14.xml><?xml version="1.0" encoding="utf-8"?>
<formControlPr xmlns="http://schemas.microsoft.com/office/spreadsheetml/2009/9/main" objectType="CheckBox" fmlaLink="$G$17"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G$20" lockText="1" noThreeD="1"/>
</file>

<file path=xl/ctrlProps/ctrlProp17.xml><?xml version="1.0" encoding="utf-8"?>
<formControlPr xmlns="http://schemas.microsoft.com/office/spreadsheetml/2009/9/main" objectType="CheckBox" fmlaLink="$H$23" lockText="1" noThreeD="1"/>
</file>

<file path=xl/ctrlProps/ctrlProp18.xml><?xml version="1.0" encoding="utf-8"?>
<formControlPr xmlns="http://schemas.microsoft.com/office/spreadsheetml/2009/9/main" objectType="CheckBox" fmlaLink="$G$23" lockText="1" noThreeD="1"/>
</file>

<file path=xl/ctrlProps/ctrlProp19.xml><?xml version="1.0" encoding="utf-8"?>
<formControlPr xmlns="http://schemas.microsoft.com/office/spreadsheetml/2009/9/main" objectType="CheckBox" fmlaLink="$H$26" lockText="1" noThreeD="1"/>
</file>

<file path=xl/ctrlProps/ctrlProp20.xml><?xml version="1.0" encoding="utf-8"?>
<formControlPr xmlns="http://schemas.microsoft.com/office/spreadsheetml/2009/9/main" objectType="CheckBox" fmlaLink="$G$26" lockText="1" noThreeD="1"/>
</file>

<file path=xl/ctrlProps/ctrlProp21.xml><?xml version="1.0" encoding="utf-8"?>
<formControlPr xmlns="http://schemas.microsoft.com/office/spreadsheetml/2009/9/main" objectType="CheckBox" fmlaLink="$H$29" lockText="1" noThreeD="1"/>
</file>

<file path=xl/ctrlProps/ctrlProp22.xml><?xml version="1.0" encoding="utf-8"?>
<formControlPr xmlns="http://schemas.microsoft.com/office/spreadsheetml/2009/9/main" objectType="CheckBox" fmlaLink="$G$29" lockText="1" noThreeD="1"/>
</file>

<file path=xl/ctrlProps/ctrlProp23.xml><?xml version="1.0" encoding="utf-8"?>
<formControlPr xmlns="http://schemas.microsoft.com/office/spreadsheetml/2009/9/main" objectType="CheckBox" fmlaLink="$H$32" lockText="1" noThreeD="1"/>
</file>

<file path=xl/ctrlProps/ctrlProp24.xml><?xml version="1.0" encoding="utf-8"?>
<formControlPr xmlns="http://schemas.microsoft.com/office/spreadsheetml/2009/9/main" objectType="CheckBox" fmlaLink="$G$32" lockText="1" noThreeD="1"/>
</file>

<file path=xl/ctrlProps/ctrlProp25.xml><?xml version="1.0" encoding="utf-8"?>
<formControlPr xmlns="http://schemas.microsoft.com/office/spreadsheetml/2009/9/main" objectType="CheckBox" fmlaLink="$H$35" lockText="1" noThreeD="1"/>
</file>

<file path=xl/ctrlProps/ctrlProp26.xml><?xml version="1.0" encoding="utf-8"?>
<formControlPr xmlns="http://schemas.microsoft.com/office/spreadsheetml/2009/9/main" objectType="CheckBox" fmlaLink="$G$35" lockText="1" noThreeD="1"/>
</file>

<file path=xl/ctrlProps/ctrlProp27.xml><?xml version="1.0" encoding="utf-8"?>
<formControlPr xmlns="http://schemas.microsoft.com/office/spreadsheetml/2009/9/main" objectType="CheckBox" fmlaLink="$H$38" lockText="1" noThreeD="1"/>
</file>

<file path=xl/ctrlProps/ctrlProp28.xml><?xml version="1.0" encoding="utf-8"?>
<formControlPr xmlns="http://schemas.microsoft.com/office/spreadsheetml/2009/9/main" objectType="CheckBox" fmlaLink="$G$38" lockText="1" noThreeD="1"/>
</file>

<file path=xl/ctrlProps/ctrlProp29.xml><?xml version="1.0" encoding="utf-8"?>
<formControlPr xmlns="http://schemas.microsoft.com/office/spreadsheetml/2009/9/main" objectType="CheckBox" fmlaLink="$H$41" lockText="1" noThreeD="1"/>
</file>

<file path=xl/ctrlProps/ctrlProp30.xml><?xml version="1.0" encoding="utf-8"?>
<formControlPr xmlns="http://schemas.microsoft.com/office/spreadsheetml/2009/9/main" objectType="CheckBox" fmlaLink="$G$41" lockText="1" noThreeD="1"/>
</file>

<file path=xl/ctrlProps/ctrlProp31.xml><?xml version="1.0" encoding="utf-8"?>
<formControlPr xmlns="http://schemas.microsoft.com/office/spreadsheetml/2009/9/main" objectType="CheckBox" fmlaLink="$H$44" lockText="1" noThreeD="1"/>
</file>

<file path=xl/ctrlProps/ctrlProp32.xml><?xml version="1.0" encoding="utf-8"?>
<formControlPr xmlns="http://schemas.microsoft.com/office/spreadsheetml/2009/9/main" objectType="CheckBox" fmlaLink="$G$44" lockText="1" noThreeD="1"/>
</file>

<file path=xl/ctrlProps/ctrlProp33.xml><?xml version="1.0" encoding="utf-8"?>
<formControlPr xmlns="http://schemas.microsoft.com/office/spreadsheetml/2009/9/main" objectType="CheckBox" fmlaLink="$H$47" lockText="1" noThreeD="1"/>
</file>

<file path=xl/ctrlProps/ctrlProp34.xml><?xml version="1.0" encoding="utf-8"?>
<formControlPr xmlns="http://schemas.microsoft.com/office/spreadsheetml/2009/9/main" objectType="CheckBox" fmlaLink="$G$47" lockText="1" noThreeD="1"/>
</file>

<file path=xl/ctrlProps/ctrlProp35.xml><?xml version="1.0" encoding="utf-8"?>
<formControlPr xmlns="http://schemas.microsoft.com/office/spreadsheetml/2009/9/main" objectType="CheckBox" fmlaLink="$H$50" lockText="1" noThreeD="1"/>
</file>

<file path=xl/ctrlProps/ctrlProp36.xml><?xml version="1.0" encoding="utf-8"?>
<formControlPr xmlns="http://schemas.microsoft.com/office/spreadsheetml/2009/9/main" objectType="CheckBox" fmlaLink="$G$50" lockText="1" noThreeD="1"/>
</file>

<file path=xl/ctrlProps/ctrlProp37.xml><?xml version="1.0" encoding="utf-8"?>
<formControlPr xmlns="http://schemas.microsoft.com/office/spreadsheetml/2009/9/main" objectType="CheckBox" fmlaLink="$H$53" lockText="1" noThreeD="1"/>
</file>

<file path=xl/ctrlProps/ctrlProp38.xml><?xml version="1.0" encoding="utf-8"?>
<formControlPr xmlns="http://schemas.microsoft.com/office/spreadsheetml/2009/9/main" objectType="CheckBox" fmlaLink="$G$53" lockText="1" noThreeD="1"/>
</file>

<file path=xl/ctrlProps/ctrlProp39.xml><?xml version="1.0" encoding="utf-8"?>
<formControlPr xmlns="http://schemas.microsoft.com/office/spreadsheetml/2009/9/main" objectType="CheckBox" fmlaLink="$H$56" lockText="1" noThreeD="1"/>
</file>

<file path=xl/ctrlProps/ctrlProp40.xml><?xml version="1.0" encoding="utf-8"?>
<formControlPr xmlns="http://schemas.microsoft.com/office/spreadsheetml/2009/9/main" objectType="CheckBox" fmlaLink="$G$56" lockText="1" noThreeD="1"/>
</file>

<file path=xl/ctrlProps/ctrlProp41.xml><?xml version="1.0" encoding="utf-8"?>
<formControlPr xmlns="http://schemas.microsoft.com/office/spreadsheetml/2009/9/main" objectType="CheckBox" fmlaLink="$H$59" lockText="1" noThreeD="1"/>
</file>

<file path=xl/ctrlProps/ctrlProp42.xml><?xml version="1.0" encoding="utf-8"?>
<formControlPr xmlns="http://schemas.microsoft.com/office/spreadsheetml/2009/9/main" objectType="CheckBox" fmlaLink="$G$59" lockText="1" noThreeD="1"/>
</file>

<file path=xl/ctrlProps/ctrlProp43.xml><?xml version="1.0" encoding="utf-8"?>
<formControlPr xmlns="http://schemas.microsoft.com/office/spreadsheetml/2009/9/main" objectType="CheckBox" fmlaLink="$H$62" lockText="1" noThreeD="1"/>
</file>

<file path=xl/ctrlProps/ctrlProp44.xml><?xml version="1.0" encoding="utf-8"?>
<formControlPr xmlns="http://schemas.microsoft.com/office/spreadsheetml/2009/9/main" objectType="CheckBox" fmlaLink="$G$62" lockText="1" noThreeD="1"/>
</file>

<file path=xl/ctrlProps/ctrlProp45.xml><?xml version="1.0" encoding="utf-8"?>
<formControlPr xmlns="http://schemas.microsoft.com/office/spreadsheetml/2009/9/main" objectType="CheckBox" fmlaLink="$H$65" lockText="1" noThreeD="1"/>
</file>

<file path=xl/ctrlProps/ctrlProp46.xml><?xml version="1.0" encoding="utf-8"?>
<formControlPr xmlns="http://schemas.microsoft.com/office/spreadsheetml/2009/9/main" objectType="CheckBox" fmlaLink="$G$65" lockText="1" noThreeD="1"/>
</file>

<file path=xl/ctrlProps/ctrlProp47.xml><?xml version="1.0" encoding="utf-8"?>
<formControlPr xmlns="http://schemas.microsoft.com/office/spreadsheetml/2009/9/main" objectType="CheckBox" fmlaLink="$H$68" lockText="1" noThreeD="1"/>
</file>

<file path=xl/ctrlProps/ctrlProp48.xml><?xml version="1.0" encoding="utf-8"?>
<formControlPr xmlns="http://schemas.microsoft.com/office/spreadsheetml/2009/9/main" objectType="CheckBox" fmlaLink="$G$68" lockText="1" noThreeD="1"/>
</file>

<file path=xl/ctrlProps/ctrlProp49.xml><?xml version="1.0" encoding="utf-8"?>
<formControlPr xmlns="http://schemas.microsoft.com/office/spreadsheetml/2009/9/main" objectType="CheckBox" fmlaLink="$H$71" lockText="1" noThreeD="1"/>
</file>

<file path=xl/ctrlProps/ctrlProp50.xml><?xml version="1.0" encoding="utf-8"?>
<formControlPr xmlns="http://schemas.microsoft.com/office/spreadsheetml/2009/9/main" objectType="CheckBox" fmlaLink="$G$71" lockText="1" noThreeD="1"/>
</file>

<file path=xl/ctrlProps/ctrlProp51.xml><?xml version="1.0" encoding="utf-8"?>
<formControlPr xmlns="http://schemas.microsoft.com/office/spreadsheetml/2009/9/main" objectType="CheckBox" fmlaLink="$H$74" lockText="1" noThreeD="1"/>
</file>

<file path=xl/ctrlProps/ctrlProp52.xml><?xml version="1.0" encoding="utf-8"?>
<formControlPr xmlns="http://schemas.microsoft.com/office/spreadsheetml/2009/9/main" objectType="CheckBox" fmlaLink="$G$74" lockText="1" noThreeD="1"/>
</file>

<file path=xl/ctrlProps/ctrlProp53.xml><?xml version="1.0" encoding="utf-8"?>
<formControlPr xmlns="http://schemas.microsoft.com/office/spreadsheetml/2009/9/main" objectType="CheckBox" fmlaLink="$H$77" lockText="1" noThreeD="1"/>
</file>

<file path=xl/ctrlProps/ctrlProp54.xml><?xml version="1.0" encoding="utf-8"?>
<formControlPr xmlns="http://schemas.microsoft.com/office/spreadsheetml/2009/9/main" objectType="CheckBox" fmlaLink="$G$77" lockText="1" noThreeD="1"/>
</file>

<file path=xl/ctrlProps/ctrlProp55.xml><?xml version="1.0" encoding="utf-8"?>
<formControlPr xmlns="http://schemas.microsoft.com/office/spreadsheetml/2009/9/main" objectType="CheckBox" fmlaLink="$H$80" lockText="1" noThreeD="1"/>
</file>

<file path=xl/ctrlProps/ctrlProp56.xml><?xml version="1.0" encoding="utf-8"?>
<formControlPr xmlns="http://schemas.microsoft.com/office/spreadsheetml/2009/9/main" objectType="CheckBox" fmlaLink="$G$80" lockText="1" noThreeD="1"/>
</file>

<file path=xl/ctrlProps/ctrlProp57.xml><?xml version="1.0" encoding="utf-8"?>
<formControlPr xmlns="http://schemas.microsoft.com/office/spreadsheetml/2009/9/main" objectType="CheckBox" fmlaLink="$H$83" lockText="1" noThreeD="1"/>
</file>

<file path=xl/ctrlProps/ctrlProp58.xml><?xml version="1.0" encoding="utf-8"?>
<formControlPr xmlns="http://schemas.microsoft.com/office/spreadsheetml/2009/9/main" objectType="CheckBox" fmlaLink="$G$83" lockText="1" noThreeD="1"/>
</file>

<file path=xl/ctrlProps/ctrlProp59.xml><?xml version="1.0" encoding="utf-8"?>
<formControlPr xmlns="http://schemas.microsoft.com/office/spreadsheetml/2009/9/main" objectType="CheckBox" fmlaLink="$H$86" lockText="1" noThreeD="1"/>
</file>

<file path=xl/ctrlProps/ctrlProp60.xml><?xml version="1.0" encoding="utf-8"?>
<formControlPr xmlns="http://schemas.microsoft.com/office/spreadsheetml/2009/9/main" objectType="CheckBox" fmlaLink="$G$86" lockText="1" noThreeD="1"/>
</file>

<file path=xl/ctrlProps/ctrlProp61.xml><?xml version="1.0" encoding="utf-8"?>
<formControlPr xmlns="http://schemas.microsoft.com/office/spreadsheetml/2009/9/main" objectType="CheckBox" fmlaLink="$H$89" lockText="1" noThreeD="1"/>
</file>

<file path=xl/ctrlProps/ctrlProp62.xml><?xml version="1.0" encoding="utf-8"?>
<formControlPr xmlns="http://schemas.microsoft.com/office/spreadsheetml/2009/9/main" objectType="CheckBox" fmlaLink="$G$89" lockText="1" noThreeD="1"/>
</file>

<file path=xl/ctrlProps/ctrlProp63.xml><?xml version="1.0" encoding="utf-8"?>
<formControlPr xmlns="http://schemas.microsoft.com/office/spreadsheetml/2009/9/main" objectType="CheckBox" fmlaLink="$H$92" lockText="1" noThreeD="1"/>
</file>

<file path=xl/ctrlProps/ctrlProp64.xml><?xml version="1.0" encoding="utf-8"?>
<formControlPr xmlns="http://schemas.microsoft.com/office/spreadsheetml/2009/9/main" objectType="CheckBox" fmlaLink="$G$92" lockText="1" noThreeD="1"/>
</file>

<file path=xl/ctrlProps/ctrlProp65.xml><?xml version="1.0" encoding="utf-8"?>
<formControlPr xmlns="http://schemas.microsoft.com/office/spreadsheetml/2009/9/main" objectType="CheckBox" fmlaLink="$H$95" lockText="1" noThreeD="1"/>
</file>

<file path=xl/ctrlProps/ctrlProp66.xml><?xml version="1.0" encoding="utf-8"?>
<formControlPr xmlns="http://schemas.microsoft.com/office/spreadsheetml/2009/9/main" objectType="CheckBox" fmlaLink="$G$95" lockText="1" noThreeD="1"/>
</file>

<file path=xl/ctrlProps/ctrlProp67.xml><?xml version="1.0" encoding="utf-8"?>
<formControlPr xmlns="http://schemas.microsoft.com/office/spreadsheetml/2009/9/main" objectType="CheckBox" fmlaLink="$H$98" lockText="1" noThreeD="1"/>
</file>

<file path=xl/ctrlProps/ctrlProp68.xml><?xml version="1.0" encoding="utf-8"?>
<formControlPr xmlns="http://schemas.microsoft.com/office/spreadsheetml/2009/9/main" objectType="CheckBox" fmlaLink="$G$98" lockText="1" noThreeD="1"/>
</file>

<file path=xl/ctrlProps/ctrlProp69.xml><?xml version="1.0" encoding="utf-8"?>
<formControlPr xmlns="http://schemas.microsoft.com/office/spreadsheetml/2009/9/main" objectType="CheckBox" fmlaLink="$H$101" lockText="1" noThreeD="1"/>
</file>

<file path=xl/ctrlProps/ctrlProp70.xml><?xml version="1.0" encoding="utf-8"?>
<formControlPr xmlns="http://schemas.microsoft.com/office/spreadsheetml/2009/9/main" objectType="CheckBox" fmlaLink="$G$101" lockText="1" noThreeD="1"/>
</file>

<file path=xl/ctrlProps/ctrlProp71.xml><?xml version="1.0" encoding="utf-8"?>
<formControlPr xmlns="http://schemas.microsoft.com/office/spreadsheetml/2009/9/main" objectType="CheckBox" fmlaLink="$H$104" lockText="1" noThreeD="1"/>
</file>

<file path=xl/ctrlProps/ctrlProp72.xml><?xml version="1.0" encoding="utf-8"?>
<formControlPr xmlns="http://schemas.microsoft.com/office/spreadsheetml/2009/9/main" objectType="CheckBox" fmlaLink="$G$104" lockText="1" noThreeD="1"/>
</file>

<file path=xl/ctrlProps/ctrlProp73.xml><?xml version="1.0" encoding="utf-8"?>
<formControlPr xmlns="http://schemas.microsoft.com/office/spreadsheetml/2009/9/main" objectType="CheckBox" fmlaLink="$H$107" lockText="1" noThreeD="1"/>
</file>

<file path=xl/ctrlProps/ctrlProp74.xml><?xml version="1.0" encoding="utf-8"?>
<formControlPr xmlns="http://schemas.microsoft.com/office/spreadsheetml/2009/9/main" objectType="CheckBox" fmlaLink="$G$107" lockText="1" noThreeD="1"/>
</file>

<file path=xl/ctrlProps/ctrlProp75.xml><?xml version="1.0" encoding="utf-8"?>
<formControlPr xmlns="http://schemas.microsoft.com/office/spreadsheetml/2009/9/main" objectType="CheckBox" fmlaLink="$H$110" lockText="1" noThreeD="1"/>
</file>

<file path=xl/ctrlProps/ctrlProp76.xml><?xml version="1.0" encoding="utf-8"?>
<formControlPr xmlns="http://schemas.microsoft.com/office/spreadsheetml/2009/9/main" objectType="CheckBox" fmlaLink="$G$110" lockText="1" noThreeD="1"/>
</file>

<file path=xl/ctrlProps/ctrlProp77.xml><?xml version="1.0" encoding="utf-8"?>
<formControlPr xmlns="http://schemas.microsoft.com/office/spreadsheetml/2009/9/main" objectType="CheckBox" fmlaLink="$H$113" lockText="1" noThreeD="1"/>
</file>

<file path=xl/ctrlProps/ctrlProp78.xml><?xml version="1.0" encoding="utf-8"?>
<formControlPr xmlns="http://schemas.microsoft.com/office/spreadsheetml/2009/9/main" objectType="CheckBox" fmlaLink="$G$113" lockText="1" noThreeD="1"/>
</file>

<file path=xl/ctrlProps/ctrlProp79.xml><?xml version="1.0" encoding="utf-8"?>
<formControlPr xmlns="http://schemas.microsoft.com/office/spreadsheetml/2009/9/main" objectType="CheckBox" fmlaLink="$H$116" lockText="1" noThreeD="1"/>
</file>

<file path=xl/ctrlProps/ctrlProp80.xml><?xml version="1.0" encoding="utf-8"?>
<formControlPr xmlns="http://schemas.microsoft.com/office/spreadsheetml/2009/9/main" objectType="CheckBox" fmlaLink="$G$116" lockText="1" noThreeD="1"/>
</file>

<file path=xl/ctrlProps/ctrlProp81.xml><?xml version="1.0" encoding="utf-8"?>
<formControlPr xmlns="http://schemas.microsoft.com/office/spreadsheetml/2009/9/main" objectType="CheckBox" fmlaLink="$H$119" lockText="1" noThreeD="1"/>
</file>

<file path=xl/ctrlProps/ctrlProp82.xml><?xml version="1.0" encoding="utf-8"?>
<formControlPr xmlns="http://schemas.microsoft.com/office/spreadsheetml/2009/9/main" objectType="CheckBox" fmlaLink="$G$119" lockText="1" noThreeD="1"/>
</file>

<file path=xl/ctrlProps/ctrlProp83.xml><?xml version="1.0" encoding="utf-8"?>
<formControlPr xmlns="http://schemas.microsoft.com/office/spreadsheetml/2009/9/main" objectType="CheckBox" fmlaLink="$H$122" lockText="1" noThreeD="1"/>
</file>

<file path=xl/ctrlProps/ctrlProp84.xml><?xml version="1.0" encoding="utf-8"?>
<formControlPr xmlns="http://schemas.microsoft.com/office/spreadsheetml/2009/9/main" objectType="CheckBox" fmlaLink="$G$122" lockText="1" noThreeD="1"/>
</file>

<file path=xl/ctrlProps/ctrlProp85.xml><?xml version="1.0" encoding="utf-8"?>
<formControlPr xmlns="http://schemas.microsoft.com/office/spreadsheetml/2009/9/main" objectType="CheckBox" fmlaLink="$H$125" lockText="1" noThreeD="1"/>
</file>

<file path=xl/ctrlProps/ctrlProp86.xml><?xml version="1.0" encoding="utf-8"?>
<formControlPr xmlns="http://schemas.microsoft.com/office/spreadsheetml/2009/9/main" objectType="CheckBox" fmlaLink="$G$125" lockText="1" noThreeD="1"/>
</file>

<file path=xl/ctrlProps/ctrlProp87.xml><?xml version="1.0" encoding="utf-8"?>
<formControlPr xmlns="http://schemas.microsoft.com/office/spreadsheetml/2009/9/main" objectType="CheckBox" fmlaLink="$H$128" lockText="1" noThreeD="1"/>
</file>

<file path=xl/ctrlProps/ctrlProp88.xml><?xml version="1.0" encoding="utf-8"?>
<formControlPr xmlns="http://schemas.microsoft.com/office/spreadsheetml/2009/9/main" objectType="CheckBox" fmlaLink="$G$128" lockText="1" noThreeD="1"/>
</file>

<file path=xl/ctrlProps/ctrlProp89.xml><?xml version="1.0" encoding="utf-8"?>
<formControlPr xmlns="http://schemas.microsoft.com/office/spreadsheetml/2009/9/main" objectType="CheckBox" fmlaLink="$H$131" lockText="1" noThreeD="1"/>
</file>

<file path=xl/ctrlProps/ctrlProp90.xml><?xml version="1.0" encoding="utf-8"?>
<formControlPr xmlns="http://schemas.microsoft.com/office/spreadsheetml/2009/9/main" objectType="CheckBox" fmlaLink="$G$1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24</xdr:row>
          <xdr:rowOff>19050</xdr:rowOff>
        </xdr:from>
        <xdr:to>
          <xdr:col>7</xdr:col>
          <xdr:colOff>733425</xdr:colOff>
          <xdr:row>25</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19050</xdr:rowOff>
        </xdr:from>
        <xdr:to>
          <xdr:col>6</xdr:col>
          <xdr:colOff>723900</xdr:colOff>
          <xdr:row>25</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19050</xdr:rowOff>
        </xdr:from>
        <xdr:to>
          <xdr:col>7</xdr:col>
          <xdr:colOff>733425</xdr:colOff>
          <xdr:row>28</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19050</xdr:rowOff>
        </xdr:from>
        <xdr:to>
          <xdr:col>6</xdr:col>
          <xdr:colOff>723900</xdr:colOff>
          <xdr:row>28</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19050</xdr:rowOff>
        </xdr:from>
        <xdr:to>
          <xdr:col>7</xdr:col>
          <xdr:colOff>733425</xdr:colOff>
          <xdr:row>31</xdr:row>
          <xdr:rowOff>9526</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19050</xdr:rowOff>
        </xdr:from>
        <xdr:to>
          <xdr:col>6</xdr:col>
          <xdr:colOff>723900</xdr:colOff>
          <xdr:row>31</xdr:row>
          <xdr:rowOff>9526</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xdr:row>
          <xdr:rowOff>19050</xdr:rowOff>
        </xdr:from>
        <xdr:to>
          <xdr:col>8</xdr:col>
          <xdr:colOff>0</xdr:colOff>
          <xdr:row>34</xdr:row>
          <xdr:rowOff>9524</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19050</xdr:rowOff>
        </xdr:from>
        <xdr:to>
          <xdr:col>6</xdr:col>
          <xdr:colOff>723900</xdr:colOff>
          <xdr:row>34</xdr:row>
          <xdr:rowOff>9524</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19050</xdr:rowOff>
        </xdr:from>
        <xdr:to>
          <xdr:col>7</xdr:col>
          <xdr:colOff>733425</xdr:colOff>
          <xdr:row>37</xdr:row>
          <xdr:rowOff>9524</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19050</xdr:rowOff>
        </xdr:from>
        <xdr:to>
          <xdr:col>6</xdr:col>
          <xdr:colOff>723900</xdr:colOff>
          <xdr:row>37</xdr:row>
          <xdr:rowOff>9524</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xdr:twoCellAnchor>
    <xdr:from>
      <xdr:col>2</xdr:col>
      <xdr:colOff>371064</xdr:colOff>
      <xdr:row>42</xdr:row>
      <xdr:rowOff>226112</xdr:rowOff>
    </xdr:from>
    <xdr:to>
      <xdr:col>6</xdr:col>
      <xdr:colOff>91112</xdr:colOff>
      <xdr:row>44</xdr:row>
      <xdr:rowOff>57977</xdr:rowOff>
    </xdr:to>
    <xdr:sp macro="" textlink="">
      <xdr:nvSpPr>
        <xdr:cNvPr id="2" name="テキスト ボックス 1">
          <a:extLst>
            <a:ext uri="{FF2B5EF4-FFF2-40B4-BE49-F238E27FC236}">
              <a16:creationId xmlns:a16="http://schemas.microsoft.com/office/drawing/2014/main" id="{F2B2A7D7-B048-8A12-E8D3-10A5B0251033}"/>
            </a:ext>
          </a:extLst>
        </xdr:cNvPr>
        <xdr:cNvSpPr txBox="1"/>
      </xdr:nvSpPr>
      <xdr:spPr>
        <a:xfrm>
          <a:off x="851455" y="9411525"/>
          <a:ext cx="2221396" cy="395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名以上追加用</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シート記入の場合も　</a:t>
          </a:r>
        </a:p>
        <a:p>
          <a:r>
            <a:rPr kumimoji="1" lang="ja-JP" altLang="en-US" sz="900">
              <a:latin typeface="BIZ UDPゴシック" panose="020B0400000000000000" pitchFamily="50" charset="-128"/>
              <a:ea typeface="BIZ UDPゴシック" panose="020B0400000000000000" pitchFamily="50" charset="-128"/>
            </a:rPr>
            <a:t>含めた額の合計が表示されます　　　　→</a:t>
          </a:r>
        </a:p>
      </xdr:txBody>
    </xdr:sp>
    <xdr:clientData/>
  </xdr:twoCellAnchor>
  <xdr:oneCellAnchor>
    <xdr:from>
      <xdr:col>14</xdr:col>
      <xdr:colOff>521804</xdr:colOff>
      <xdr:row>39</xdr:row>
      <xdr:rowOff>124239</xdr:rowOff>
    </xdr:from>
    <xdr:ext cx="184731" cy="264560"/>
    <xdr:sp macro="" textlink="">
      <xdr:nvSpPr>
        <xdr:cNvPr id="3" name="テキスト ボックス 2">
          <a:extLst>
            <a:ext uri="{FF2B5EF4-FFF2-40B4-BE49-F238E27FC236}">
              <a16:creationId xmlns:a16="http://schemas.microsoft.com/office/drawing/2014/main" id="{9C35EA5A-F592-B7F8-6CDB-81EB49D9F6D2}"/>
            </a:ext>
          </a:extLst>
        </xdr:cNvPr>
        <xdr:cNvSpPr txBox="1"/>
      </xdr:nvSpPr>
      <xdr:spPr>
        <a:xfrm>
          <a:off x="8804413" y="8613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13</xdr:row>
          <xdr:rowOff>19050</xdr:rowOff>
        </xdr:from>
        <xdr:to>
          <xdr:col>7</xdr:col>
          <xdr:colOff>733425</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19050</xdr:rowOff>
        </xdr:from>
        <xdr:to>
          <xdr:col>6</xdr:col>
          <xdr:colOff>723900</xdr:colOff>
          <xdr:row>14</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19050</xdr:rowOff>
        </xdr:from>
        <xdr:to>
          <xdr:col>7</xdr:col>
          <xdr:colOff>733425</xdr:colOff>
          <xdr:row>17</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19050</xdr:rowOff>
        </xdr:from>
        <xdr:to>
          <xdr:col>6</xdr:col>
          <xdr:colOff>723900</xdr:colOff>
          <xdr:row>17</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19</xdr:row>
          <xdr:rowOff>19050</xdr:rowOff>
        </xdr:from>
        <xdr:to>
          <xdr:col>7</xdr:col>
          <xdr:colOff>733425</xdr:colOff>
          <xdr:row>20</xdr:row>
          <xdr:rowOff>19049</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19050</xdr:rowOff>
        </xdr:from>
        <xdr:to>
          <xdr:col>6</xdr:col>
          <xdr:colOff>723900</xdr:colOff>
          <xdr:row>20</xdr:row>
          <xdr:rowOff>19049</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0</xdr:rowOff>
        </xdr:from>
        <xdr:to>
          <xdr:col>8</xdr:col>
          <xdr:colOff>0</xdr:colOff>
          <xdr:row>23</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19050</xdr:rowOff>
        </xdr:from>
        <xdr:to>
          <xdr:col>6</xdr:col>
          <xdr:colOff>723900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19050</xdr:rowOff>
        </xdr:from>
        <xdr:to>
          <xdr:col>7</xdr:col>
          <xdr:colOff>733425</xdr:colOff>
          <xdr:row>26</xdr:row>
          <xdr:rowOff>19051</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19050</xdr:rowOff>
        </xdr:from>
        <xdr:to>
          <xdr:col>6</xdr:col>
          <xdr:colOff>723900</xdr:colOff>
          <xdr:row>26</xdr:row>
          <xdr:rowOff>19051</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19050</xdr:rowOff>
        </xdr:from>
        <xdr:to>
          <xdr:col>7</xdr:col>
          <xdr:colOff>733425</xdr:colOff>
          <xdr:row>29</xdr:row>
          <xdr:rowOff>20293</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19050</xdr:rowOff>
        </xdr:from>
        <xdr:to>
          <xdr:col>6</xdr:col>
          <xdr:colOff>723900</xdr:colOff>
          <xdr:row>29</xdr:row>
          <xdr:rowOff>20293</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19050</xdr:rowOff>
        </xdr:from>
        <xdr:to>
          <xdr:col>7</xdr:col>
          <xdr:colOff>733425</xdr:colOff>
          <xdr:row>32</xdr:row>
          <xdr:rowOff>20292</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19050</xdr:rowOff>
        </xdr:from>
        <xdr:to>
          <xdr:col>6</xdr:col>
          <xdr:colOff>723900</xdr:colOff>
          <xdr:row>32</xdr:row>
          <xdr:rowOff>20292</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19050</xdr:rowOff>
        </xdr:from>
        <xdr:to>
          <xdr:col>7</xdr:col>
          <xdr:colOff>733425</xdr:colOff>
          <xdr:row>35</xdr:row>
          <xdr:rowOff>20291</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19050</xdr:rowOff>
        </xdr:from>
        <xdr:to>
          <xdr:col>6</xdr:col>
          <xdr:colOff>723900</xdr:colOff>
          <xdr:row>35</xdr:row>
          <xdr:rowOff>20291</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37</xdr:row>
          <xdr:rowOff>19050</xdr:rowOff>
        </xdr:from>
        <xdr:to>
          <xdr:col>8</xdr:col>
          <xdr:colOff>0</xdr:colOff>
          <xdr:row>38</xdr:row>
          <xdr:rowOff>20292</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19050</xdr:rowOff>
        </xdr:from>
        <xdr:to>
          <xdr:col>6</xdr:col>
          <xdr:colOff>723900</xdr:colOff>
          <xdr:row>38</xdr:row>
          <xdr:rowOff>20292</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19050</xdr:rowOff>
        </xdr:from>
        <xdr:to>
          <xdr:col>7</xdr:col>
          <xdr:colOff>733425</xdr:colOff>
          <xdr:row>41</xdr:row>
          <xdr:rowOff>20292</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19050</xdr:rowOff>
        </xdr:from>
        <xdr:to>
          <xdr:col>6</xdr:col>
          <xdr:colOff>723900</xdr:colOff>
          <xdr:row>41</xdr:row>
          <xdr:rowOff>20292</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43</xdr:row>
          <xdr:rowOff>19050</xdr:rowOff>
        </xdr:from>
        <xdr:to>
          <xdr:col>7</xdr:col>
          <xdr:colOff>733425</xdr:colOff>
          <xdr:row>44</xdr:row>
          <xdr:rowOff>19050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43</xdr:row>
          <xdr:rowOff>19050</xdr:rowOff>
        </xdr:from>
        <xdr:to>
          <xdr:col>6</xdr:col>
          <xdr:colOff>723900</xdr:colOff>
          <xdr:row>44</xdr:row>
          <xdr:rowOff>19050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46</xdr:row>
          <xdr:rowOff>19050</xdr:rowOff>
        </xdr:from>
        <xdr:to>
          <xdr:col>7</xdr:col>
          <xdr:colOff>733425</xdr:colOff>
          <xdr:row>47</xdr:row>
          <xdr:rowOff>19049</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46</xdr:row>
          <xdr:rowOff>19050</xdr:rowOff>
        </xdr:from>
        <xdr:to>
          <xdr:col>6</xdr:col>
          <xdr:colOff>723900</xdr:colOff>
          <xdr:row>47</xdr:row>
          <xdr:rowOff>19049</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49</xdr:row>
          <xdr:rowOff>19050</xdr:rowOff>
        </xdr:from>
        <xdr:to>
          <xdr:col>7</xdr:col>
          <xdr:colOff>733425</xdr:colOff>
          <xdr:row>50</xdr:row>
          <xdr:rowOff>19051</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49</xdr:row>
          <xdr:rowOff>19050</xdr:rowOff>
        </xdr:from>
        <xdr:to>
          <xdr:col>6</xdr:col>
          <xdr:colOff>723900</xdr:colOff>
          <xdr:row>50</xdr:row>
          <xdr:rowOff>19051</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52</xdr:row>
          <xdr:rowOff>19050</xdr:rowOff>
        </xdr:from>
        <xdr:to>
          <xdr:col>8</xdr:col>
          <xdr:colOff>0</xdr:colOff>
          <xdr:row>53</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52</xdr:row>
          <xdr:rowOff>19050</xdr:rowOff>
        </xdr:from>
        <xdr:to>
          <xdr:col>6</xdr:col>
          <xdr:colOff>723900</xdr:colOff>
          <xdr:row>53</xdr:row>
          <xdr:rowOff>19050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55</xdr:row>
          <xdr:rowOff>19050</xdr:rowOff>
        </xdr:from>
        <xdr:to>
          <xdr:col>7</xdr:col>
          <xdr:colOff>733425</xdr:colOff>
          <xdr:row>56</xdr:row>
          <xdr:rowOff>19050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55</xdr:row>
          <xdr:rowOff>19050</xdr:rowOff>
        </xdr:from>
        <xdr:to>
          <xdr:col>6</xdr:col>
          <xdr:colOff>723900</xdr:colOff>
          <xdr:row>56</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58</xdr:row>
          <xdr:rowOff>19050</xdr:rowOff>
        </xdr:from>
        <xdr:to>
          <xdr:col>7</xdr:col>
          <xdr:colOff>733425</xdr:colOff>
          <xdr:row>59</xdr:row>
          <xdr:rowOff>20292</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58</xdr:row>
          <xdr:rowOff>19050</xdr:rowOff>
        </xdr:from>
        <xdr:to>
          <xdr:col>6</xdr:col>
          <xdr:colOff>723900</xdr:colOff>
          <xdr:row>59</xdr:row>
          <xdr:rowOff>20292</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61</xdr:row>
          <xdr:rowOff>19050</xdr:rowOff>
        </xdr:from>
        <xdr:to>
          <xdr:col>7</xdr:col>
          <xdr:colOff>733425</xdr:colOff>
          <xdr:row>62</xdr:row>
          <xdr:rowOff>20291</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61</xdr:row>
          <xdr:rowOff>19050</xdr:rowOff>
        </xdr:from>
        <xdr:to>
          <xdr:col>6</xdr:col>
          <xdr:colOff>723900</xdr:colOff>
          <xdr:row>62</xdr:row>
          <xdr:rowOff>20291</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64</xdr:row>
          <xdr:rowOff>19050</xdr:rowOff>
        </xdr:from>
        <xdr:to>
          <xdr:col>7</xdr:col>
          <xdr:colOff>733425</xdr:colOff>
          <xdr:row>65</xdr:row>
          <xdr:rowOff>20293</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19050</xdr:rowOff>
        </xdr:from>
        <xdr:to>
          <xdr:col>6</xdr:col>
          <xdr:colOff>723900</xdr:colOff>
          <xdr:row>65</xdr:row>
          <xdr:rowOff>20293</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67</xdr:row>
          <xdr:rowOff>19050</xdr:rowOff>
        </xdr:from>
        <xdr:to>
          <xdr:col>8</xdr:col>
          <xdr:colOff>0</xdr:colOff>
          <xdr:row>68</xdr:row>
          <xdr:rowOff>20293</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67</xdr:row>
          <xdr:rowOff>19050</xdr:rowOff>
        </xdr:from>
        <xdr:to>
          <xdr:col>6</xdr:col>
          <xdr:colOff>723900</xdr:colOff>
          <xdr:row>68</xdr:row>
          <xdr:rowOff>20293</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70</xdr:row>
          <xdr:rowOff>19050</xdr:rowOff>
        </xdr:from>
        <xdr:to>
          <xdr:col>7</xdr:col>
          <xdr:colOff>733425</xdr:colOff>
          <xdr:row>71</xdr:row>
          <xdr:rowOff>20293</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70</xdr:row>
          <xdr:rowOff>19050</xdr:rowOff>
        </xdr:from>
        <xdr:to>
          <xdr:col>6</xdr:col>
          <xdr:colOff>723900</xdr:colOff>
          <xdr:row>71</xdr:row>
          <xdr:rowOff>20293</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73</xdr:row>
          <xdr:rowOff>19050</xdr:rowOff>
        </xdr:from>
        <xdr:to>
          <xdr:col>7</xdr:col>
          <xdr:colOff>733425</xdr:colOff>
          <xdr:row>74</xdr:row>
          <xdr:rowOff>19049</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73</xdr:row>
          <xdr:rowOff>19050</xdr:rowOff>
        </xdr:from>
        <xdr:to>
          <xdr:col>6</xdr:col>
          <xdr:colOff>723900</xdr:colOff>
          <xdr:row>74</xdr:row>
          <xdr:rowOff>19049</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76</xdr:row>
          <xdr:rowOff>19050</xdr:rowOff>
        </xdr:from>
        <xdr:to>
          <xdr:col>7</xdr:col>
          <xdr:colOff>733425</xdr:colOff>
          <xdr:row>77</xdr:row>
          <xdr:rowOff>19050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76</xdr:row>
          <xdr:rowOff>19050</xdr:rowOff>
        </xdr:from>
        <xdr:to>
          <xdr:col>6</xdr:col>
          <xdr:colOff>723900</xdr:colOff>
          <xdr:row>77</xdr:row>
          <xdr:rowOff>19050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79</xdr:row>
          <xdr:rowOff>19050</xdr:rowOff>
        </xdr:from>
        <xdr:to>
          <xdr:col>7</xdr:col>
          <xdr:colOff>733425</xdr:colOff>
          <xdr:row>80</xdr:row>
          <xdr:rowOff>19050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79</xdr:row>
          <xdr:rowOff>19050</xdr:rowOff>
        </xdr:from>
        <xdr:to>
          <xdr:col>6</xdr:col>
          <xdr:colOff>723900</xdr:colOff>
          <xdr:row>80</xdr:row>
          <xdr:rowOff>19050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82</xdr:row>
          <xdr:rowOff>19050</xdr:rowOff>
        </xdr:from>
        <xdr:to>
          <xdr:col>8</xdr:col>
          <xdr:colOff>0</xdr:colOff>
          <xdr:row>83</xdr:row>
          <xdr:rowOff>19050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82</xdr:row>
          <xdr:rowOff>19050</xdr:rowOff>
        </xdr:from>
        <xdr:to>
          <xdr:col>6</xdr:col>
          <xdr:colOff>723900</xdr:colOff>
          <xdr:row>83</xdr:row>
          <xdr:rowOff>19050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85</xdr:row>
          <xdr:rowOff>19050</xdr:rowOff>
        </xdr:from>
        <xdr:to>
          <xdr:col>7</xdr:col>
          <xdr:colOff>733425</xdr:colOff>
          <xdr:row>86</xdr:row>
          <xdr:rowOff>19050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85</xdr:row>
          <xdr:rowOff>19050</xdr:rowOff>
        </xdr:from>
        <xdr:to>
          <xdr:col>6</xdr:col>
          <xdr:colOff>723900</xdr:colOff>
          <xdr:row>86</xdr:row>
          <xdr:rowOff>19050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88</xdr:row>
          <xdr:rowOff>19050</xdr:rowOff>
        </xdr:from>
        <xdr:to>
          <xdr:col>7</xdr:col>
          <xdr:colOff>733425</xdr:colOff>
          <xdr:row>89</xdr:row>
          <xdr:rowOff>20292</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88</xdr:row>
          <xdr:rowOff>19050</xdr:rowOff>
        </xdr:from>
        <xdr:to>
          <xdr:col>6</xdr:col>
          <xdr:colOff>723900</xdr:colOff>
          <xdr:row>89</xdr:row>
          <xdr:rowOff>20292</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91</xdr:row>
          <xdr:rowOff>19050</xdr:rowOff>
        </xdr:from>
        <xdr:to>
          <xdr:col>7</xdr:col>
          <xdr:colOff>733425</xdr:colOff>
          <xdr:row>92</xdr:row>
          <xdr:rowOff>20293</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91</xdr:row>
          <xdr:rowOff>19050</xdr:rowOff>
        </xdr:from>
        <xdr:to>
          <xdr:col>6</xdr:col>
          <xdr:colOff>723900</xdr:colOff>
          <xdr:row>92</xdr:row>
          <xdr:rowOff>20293</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94</xdr:row>
          <xdr:rowOff>19050</xdr:rowOff>
        </xdr:from>
        <xdr:to>
          <xdr:col>7</xdr:col>
          <xdr:colOff>733425</xdr:colOff>
          <xdr:row>95</xdr:row>
          <xdr:rowOff>20293</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94</xdr:row>
          <xdr:rowOff>19050</xdr:rowOff>
        </xdr:from>
        <xdr:to>
          <xdr:col>6</xdr:col>
          <xdr:colOff>723900</xdr:colOff>
          <xdr:row>95</xdr:row>
          <xdr:rowOff>20293</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97</xdr:row>
          <xdr:rowOff>19050</xdr:rowOff>
        </xdr:from>
        <xdr:to>
          <xdr:col>8</xdr:col>
          <xdr:colOff>0</xdr:colOff>
          <xdr:row>98</xdr:row>
          <xdr:rowOff>20293</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97</xdr:row>
          <xdr:rowOff>19050</xdr:rowOff>
        </xdr:from>
        <xdr:to>
          <xdr:col>6</xdr:col>
          <xdr:colOff>723900</xdr:colOff>
          <xdr:row>98</xdr:row>
          <xdr:rowOff>20293</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100</xdr:row>
          <xdr:rowOff>19050</xdr:rowOff>
        </xdr:from>
        <xdr:to>
          <xdr:col>7</xdr:col>
          <xdr:colOff>733425</xdr:colOff>
          <xdr:row>101</xdr:row>
          <xdr:rowOff>20293</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100</xdr:row>
          <xdr:rowOff>19050</xdr:rowOff>
        </xdr:from>
        <xdr:to>
          <xdr:col>6</xdr:col>
          <xdr:colOff>723900</xdr:colOff>
          <xdr:row>101</xdr:row>
          <xdr:rowOff>20293</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103</xdr:row>
          <xdr:rowOff>19050</xdr:rowOff>
        </xdr:from>
        <xdr:to>
          <xdr:col>7</xdr:col>
          <xdr:colOff>733425</xdr:colOff>
          <xdr:row>104</xdr:row>
          <xdr:rowOff>20292</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103</xdr:row>
          <xdr:rowOff>19050</xdr:rowOff>
        </xdr:from>
        <xdr:to>
          <xdr:col>6</xdr:col>
          <xdr:colOff>723900</xdr:colOff>
          <xdr:row>104</xdr:row>
          <xdr:rowOff>20292</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106</xdr:row>
          <xdr:rowOff>19050</xdr:rowOff>
        </xdr:from>
        <xdr:to>
          <xdr:col>7</xdr:col>
          <xdr:colOff>733425</xdr:colOff>
          <xdr:row>107</xdr:row>
          <xdr:rowOff>20293</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106</xdr:row>
          <xdr:rowOff>19050</xdr:rowOff>
        </xdr:from>
        <xdr:to>
          <xdr:col>6</xdr:col>
          <xdr:colOff>723900</xdr:colOff>
          <xdr:row>107</xdr:row>
          <xdr:rowOff>20293</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109</xdr:row>
          <xdr:rowOff>19050</xdr:rowOff>
        </xdr:from>
        <xdr:to>
          <xdr:col>7</xdr:col>
          <xdr:colOff>733425</xdr:colOff>
          <xdr:row>110</xdr:row>
          <xdr:rowOff>20293</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109</xdr:row>
          <xdr:rowOff>19050</xdr:rowOff>
        </xdr:from>
        <xdr:to>
          <xdr:col>6</xdr:col>
          <xdr:colOff>723900</xdr:colOff>
          <xdr:row>110</xdr:row>
          <xdr:rowOff>20293</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112</xdr:row>
          <xdr:rowOff>19050</xdr:rowOff>
        </xdr:from>
        <xdr:to>
          <xdr:col>8</xdr:col>
          <xdr:colOff>0</xdr:colOff>
          <xdr:row>113</xdr:row>
          <xdr:rowOff>20293</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112</xdr:row>
          <xdr:rowOff>19050</xdr:rowOff>
        </xdr:from>
        <xdr:to>
          <xdr:col>6</xdr:col>
          <xdr:colOff>723900</xdr:colOff>
          <xdr:row>113</xdr:row>
          <xdr:rowOff>20293</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115</xdr:row>
          <xdr:rowOff>19050</xdr:rowOff>
        </xdr:from>
        <xdr:to>
          <xdr:col>7</xdr:col>
          <xdr:colOff>733425</xdr:colOff>
          <xdr:row>116</xdr:row>
          <xdr:rowOff>20292</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115</xdr:row>
          <xdr:rowOff>19050</xdr:rowOff>
        </xdr:from>
        <xdr:to>
          <xdr:col>6</xdr:col>
          <xdr:colOff>723900</xdr:colOff>
          <xdr:row>116</xdr:row>
          <xdr:rowOff>20292</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118</xdr:row>
          <xdr:rowOff>19050</xdr:rowOff>
        </xdr:from>
        <xdr:to>
          <xdr:col>7</xdr:col>
          <xdr:colOff>733425</xdr:colOff>
          <xdr:row>119</xdr:row>
          <xdr:rowOff>20292</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118</xdr:row>
          <xdr:rowOff>19050</xdr:rowOff>
        </xdr:from>
        <xdr:to>
          <xdr:col>6</xdr:col>
          <xdr:colOff>723900</xdr:colOff>
          <xdr:row>119</xdr:row>
          <xdr:rowOff>20292</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121</xdr:row>
          <xdr:rowOff>19050</xdr:rowOff>
        </xdr:from>
        <xdr:to>
          <xdr:col>7</xdr:col>
          <xdr:colOff>733425</xdr:colOff>
          <xdr:row>122</xdr:row>
          <xdr:rowOff>20292</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121</xdr:row>
          <xdr:rowOff>19050</xdr:rowOff>
        </xdr:from>
        <xdr:to>
          <xdr:col>6</xdr:col>
          <xdr:colOff>723900</xdr:colOff>
          <xdr:row>122</xdr:row>
          <xdr:rowOff>20292</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124</xdr:row>
          <xdr:rowOff>19050</xdr:rowOff>
        </xdr:from>
        <xdr:to>
          <xdr:col>7</xdr:col>
          <xdr:colOff>733425</xdr:colOff>
          <xdr:row>125</xdr:row>
          <xdr:rowOff>20292</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124</xdr:row>
          <xdr:rowOff>19050</xdr:rowOff>
        </xdr:from>
        <xdr:to>
          <xdr:col>6</xdr:col>
          <xdr:colOff>723900</xdr:colOff>
          <xdr:row>125</xdr:row>
          <xdr:rowOff>20292</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127</xdr:row>
          <xdr:rowOff>19050</xdr:rowOff>
        </xdr:from>
        <xdr:to>
          <xdr:col>8</xdr:col>
          <xdr:colOff>0</xdr:colOff>
          <xdr:row>128</xdr:row>
          <xdr:rowOff>20292</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127</xdr:row>
          <xdr:rowOff>19050</xdr:rowOff>
        </xdr:from>
        <xdr:to>
          <xdr:col>6</xdr:col>
          <xdr:colOff>723900</xdr:colOff>
          <xdr:row>128</xdr:row>
          <xdr:rowOff>20292</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130</xdr:row>
          <xdr:rowOff>19050</xdr:rowOff>
        </xdr:from>
        <xdr:to>
          <xdr:col>7</xdr:col>
          <xdr:colOff>733425</xdr:colOff>
          <xdr:row>131</xdr:row>
          <xdr:rowOff>20291</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130</xdr:row>
          <xdr:rowOff>19050</xdr:rowOff>
        </xdr:from>
        <xdr:to>
          <xdr:col>6</xdr:col>
          <xdr:colOff>723900</xdr:colOff>
          <xdr:row>131</xdr:row>
          <xdr:rowOff>20291</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前立腺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info@nodacci.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68" Type="http://schemas.openxmlformats.org/officeDocument/2006/relationships/ctrlProp" Target="../ctrlProps/ctrlProp74.xml"/><Relationship Id="rId76" Type="http://schemas.openxmlformats.org/officeDocument/2006/relationships/ctrlProp" Target="../ctrlProps/ctrlProp82.xml"/><Relationship Id="rId84" Type="http://schemas.openxmlformats.org/officeDocument/2006/relationships/ctrlProp" Target="../ctrlProps/ctrlProp90.xml"/><Relationship Id="rId7" Type="http://schemas.openxmlformats.org/officeDocument/2006/relationships/ctrlProp" Target="../ctrlProps/ctrlProp13.xml"/><Relationship Id="rId71" Type="http://schemas.openxmlformats.org/officeDocument/2006/relationships/ctrlProp" Target="../ctrlProps/ctrlProp77.xml"/><Relationship Id="rId2" Type="http://schemas.openxmlformats.org/officeDocument/2006/relationships/printerSettings" Target="../printerSettings/printerSettings2.bin"/><Relationship Id="rId16" Type="http://schemas.openxmlformats.org/officeDocument/2006/relationships/ctrlProp" Target="../ctrlProps/ctrlProp22.xml"/><Relationship Id="rId29" Type="http://schemas.openxmlformats.org/officeDocument/2006/relationships/ctrlProp" Target="../ctrlProps/ctrlProp35.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74" Type="http://schemas.openxmlformats.org/officeDocument/2006/relationships/ctrlProp" Target="../ctrlProps/ctrlProp80.xml"/><Relationship Id="rId79" Type="http://schemas.openxmlformats.org/officeDocument/2006/relationships/ctrlProp" Target="../ctrlProps/ctrlProp85.xml"/><Relationship Id="rId5" Type="http://schemas.openxmlformats.org/officeDocument/2006/relationships/ctrlProp" Target="../ctrlProps/ctrlProp11.xml"/><Relationship Id="rId61" Type="http://schemas.openxmlformats.org/officeDocument/2006/relationships/ctrlProp" Target="../ctrlProps/ctrlProp67.xml"/><Relationship Id="rId82" Type="http://schemas.openxmlformats.org/officeDocument/2006/relationships/ctrlProp" Target="../ctrlProps/ctrlProp88.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3" Type="http://schemas.openxmlformats.org/officeDocument/2006/relationships/drawing" Target="../drawings/drawing2.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1" Type="http://schemas.openxmlformats.org/officeDocument/2006/relationships/hyperlink" Target="mailto:info@nodacci.or.jp" TargetMode="External"/><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EF9-BEFD-45B4-846B-F16A7336DDF0}">
  <dimension ref="A1:L44"/>
  <sheetViews>
    <sheetView tabSelected="1" topLeftCell="A4" zoomScale="115" zoomScaleNormal="115" zoomScaleSheetLayoutView="115" workbookViewId="0">
      <selection activeCell="D9" sqref="D9:G9"/>
    </sheetView>
  </sheetViews>
  <sheetFormatPr defaultRowHeight="13.5" x14ac:dyDescent="0.4"/>
  <cols>
    <col min="1" max="1" width="2" style="45" customWidth="1"/>
    <col min="2" max="2" width="4.375" style="40" customWidth="1"/>
    <col min="3" max="3" width="6.625" style="40" customWidth="1"/>
    <col min="4" max="4" width="6.5" style="40" customWidth="1"/>
    <col min="5" max="5" width="9.125" style="40" customWidth="1"/>
    <col min="6" max="6" width="10.5" style="40" customWidth="1"/>
    <col min="7" max="8" width="9.75" style="40" customWidth="1"/>
    <col min="9" max="9" width="8.875" style="40" customWidth="1"/>
    <col min="10" max="10" width="11.5" style="40" customWidth="1"/>
    <col min="11" max="11" width="2.5" style="40" customWidth="1"/>
    <col min="12" max="16384" width="9" style="40"/>
  </cols>
  <sheetData>
    <row r="1" spans="1:12" x14ac:dyDescent="0.4">
      <c r="A1" s="40" t="s">
        <v>1</v>
      </c>
      <c r="F1" s="41" t="s">
        <v>23</v>
      </c>
      <c r="G1" s="42" t="s">
        <v>24</v>
      </c>
      <c r="I1" s="40" t="s">
        <v>2</v>
      </c>
    </row>
    <row r="2" spans="1:12" ht="7.5" customHeight="1" x14ac:dyDescent="0.4">
      <c r="A2" s="43"/>
      <c r="B2" s="44"/>
      <c r="C2" s="44"/>
      <c r="D2" s="44"/>
      <c r="E2" s="44"/>
      <c r="F2" s="44"/>
      <c r="G2" s="44"/>
      <c r="H2" s="44"/>
      <c r="I2" s="44"/>
      <c r="J2" s="44"/>
      <c r="K2" s="44"/>
    </row>
    <row r="3" spans="1:12" ht="9.75" customHeight="1" x14ac:dyDescent="0.4"/>
    <row r="4" spans="1:12" ht="16.5" x14ac:dyDescent="0.4">
      <c r="A4" s="46" t="s">
        <v>0</v>
      </c>
      <c r="B4" s="47"/>
      <c r="C4" s="47"/>
      <c r="D4" s="47"/>
      <c r="E4" s="47"/>
      <c r="F4" s="47"/>
      <c r="G4" s="47"/>
      <c r="H4" s="47"/>
      <c r="I4" s="47"/>
      <c r="J4" s="47"/>
      <c r="L4" s="47"/>
    </row>
    <row r="5" spans="1:12" x14ac:dyDescent="0.4">
      <c r="I5" s="48" t="s">
        <v>60</v>
      </c>
      <c r="J5" s="49"/>
    </row>
    <row r="6" spans="1:12" ht="9" customHeight="1" x14ac:dyDescent="0.4"/>
    <row r="7" spans="1:12" ht="18" customHeight="1" x14ac:dyDescent="0.4">
      <c r="A7" s="45" t="s">
        <v>36</v>
      </c>
      <c r="B7" s="50"/>
      <c r="C7" s="40" t="s">
        <v>37</v>
      </c>
    </row>
    <row r="8" spans="1:12" ht="18" customHeight="1" x14ac:dyDescent="0.4">
      <c r="B8" s="51" t="s">
        <v>5</v>
      </c>
      <c r="C8" s="51"/>
      <c r="D8" s="52" t="str">
        <f>PHONETIC(D9)</f>
        <v/>
      </c>
      <c r="E8" s="52"/>
      <c r="F8" s="52"/>
      <c r="G8" s="52"/>
      <c r="H8" s="53" t="s">
        <v>5</v>
      </c>
      <c r="I8" s="52" t="str">
        <f>PHONETIC(I9)</f>
        <v/>
      </c>
      <c r="J8" s="52"/>
    </row>
    <row r="9" spans="1:12" ht="18" customHeight="1" x14ac:dyDescent="0.4">
      <c r="B9" s="54" t="s">
        <v>3</v>
      </c>
      <c r="C9" s="54"/>
      <c r="D9" s="55"/>
      <c r="E9" s="55"/>
      <c r="F9" s="55"/>
      <c r="G9" s="55"/>
      <c r="H9" s="56" t="s">
        <v>6</v>
      </c>
      <c r="I9" s="55"/>
      <c r="J9" s="55"/>
    </row>
    <row r="10" spans="1:12" ht="18" customHeight="1" x14ac:dyDescent="0.4">
      <c r="B10" s="51" t="s">
        <v>7</v>
      </c>
      <c r="C10" s="51"/>
      <c r="D10" s="57"/>
      <c r="E10" s="57"/>
      <c r="F10" s="57"/>
      <c r="G10" s="57"/>
      <c r="H10" s="58" t="s">
        <v>8</v>
      </c>
      <c r="I10" s="59"/>
      <c r="J10" s="59"/>
    </row>
    <row r="11" spans="1:12" ht="18" customHeight="1" x14ac:dyDescent="0.4">
      <c r="B11" s="54" t="s">
        <v>26</v>
      </c>
      <c r="C11" s="54"/>
      <c r="D11" s="55"/>
      <c r="E11" s="55"/>
      <c r="F11" s="55"/>
      <c r="G11" s="55"/>
      <c r="H11" s="58" t="s">
        <v>9</v>
      </c>
      <c r="I11" s="59"/>
      <c r="J11" s="59"/>
    </row>
    <row r="12" spans="1:12" ht="10.5" customHeight="1" x14ac:dyDescent="0.4"/>
    <row r="13" spans="1:12" ht="18" customHeight="1" x14ac:dyDescent="0.4">
      <c r="B13" s="60" t="s">
        <v>13</v>
      </c>
      <c r="C13" s="61"/>
      <c r="D13" s="61"/>
      <c r="E13" s="61"/>
      <c r="F13" s="62"/>
      <c r="G13" s="60" t="s">
        <v>19</v>
      </c>
      <c r="H13" s="61"/>
      <c r="I13" s="62"/>
    </row>
    <row r="14" spans="1:12" ht="18" customHeight="1" x14ac:dyDescent="0.4">
      <c r="B14" s="63" t="s">
        <v>10</v>
      </c>
      <c r="C14" s="64"/>
      <c r="D14" s="65"/>
      <c r="E14" s="65"/>
      <c r="F14" s="65"/>
      <c r="G14" s="65"/>
      <c r="H14" s="65"/>
      <c r="I14" s="65"/>
    </row>
    <row r="15" spans="1:12" ht="18" customHeight="1" x14ac:dyDescent="0.4">
      <c r="B15" s="63" t="s">
        <v>11</v>
      </c>
      <c r="C15" s="64"/>
      <c r="D15" s="65"/>
      <c r="E15" s="65"/>
      <c r="F15" s="65"/>
      <c r="G15" s="65"/>
      <c r="H15" s="65"/>
      <c r="I15" s="65"/>
    </row>
    <row r="16" spans="1:12" ht="18" customHeight="1" x14ac:dyDescent="0.4">
      <c r="B16" s="63" t="s">
        <v>12</v>
      </c>
      <c r="C16" s="64"/>
      <c r="D16" s="65"/>
      <c r="E16" s="65"/>
      <c r="F16" s="65"/>
      <c r="G16" s="65"/>
      <c r="H16" s="65"/>
      <c r="I16" s="65"/>
    </row>
    <row r="17" spans="2:12" ht="15" customHeight="1" x14ac:dyDescent="0.4">
      <c r="B17" s="40" t="s">
        <v>22</v>
      </c>
    </row>
    <row r="18" spans="2:12" ht="15" customHeight="1" x14ac:dyDescent="0.4">
      <c r="B18" s="40" t="s">
        <v>21</v>
      </c>
    </row>
    <row r="19" spans="2:12" ht="15" customHeight="1" x14ac:dyDescent="0.4">
      <c r="B19" s="40" t="s">
        <v>20</v>
      </c>
    </row>
    <row r="20" spans="2:12" ht="10.5" customHeight="1" x14ac:dyDescent="0.4"/>
    <row r="21" spans="2:12" ht="15" customHeight="1" x14ac:dyDescent="0.4">
      <c r="B21" s="66" t="s">
        <v>61</v>
      </c>
    </row>
    <row r="22" spans="2:12" ht="15" customHeight="1" x14ac:dyDescent="0.4">
      <c r="B22" s="66" t="s">
        <v>62</v>
      </c>
    </row>
    <row r="23" spans="2:12" ht="19.5" customHeight="1" x14ac:dyDescent="0.4">
      <c r="B23" s="67">
        <v>1</v>
      </c>
      <c r="C23" s="68" t="s">
        <v>4</v>
      </c>
      <c r="D23" s="68"/>
      <c r="E23" s="69" t="str">
        <f>PHONETIC(E24)</f>
        <v/>
      </c>
      <c r="F23" s="70"/>
      <c r="G23" s="71"/>
      <c r="H23" s="72" t="s">
        <v>15</v>
      </c>
      <c r="I23" s="73"/>
      <c r="J23" s="74"/>
      <c r="L23" s="75"/>
    </row>
    <row r="24" spans="2:12" ht="19.5" customHeight="1" x14ac:dyDescent="0.4">
      <c r="B24" s="67"/>
      <c r="C24" s="76" t="s">
        <v>16</v>
      </c>
      <c r="D24" s="76"/>
      <c r="E24" s="77"/>
      <c r="F24" s="78"/>
      <c r="G24" s="79"/>
      <c r="H24" s="58" t="s">
        <v>14</v>
      </c>
      <c r="I24" s="80"/>
      <c r="J24" s="81"/>
      <c r="L24" s="82" t="b">
        <v>0</v>
      </c>
    </row>
    <row r="25" spans="2:12" ht="19.5" customHeight="1" x14ac:dyDescent="0.4">
      <c r="B25" s="67"/>
      <c r="C25" s="83" t="s">
        <v>17</v>
      </c>
      <c r="D25" s="84"/>
      <c r="E25" s="85"/>
      <c r="F25" s="86" t="s">
        <v>18</v>
      </c>
      <c r="G25" s="87" t="b">
        <v>0</v>
      </c>
      <c r="H25" s="88" t="b">
        <v>0</v>
      </c>
      <c r="I25" s="89" t="b">
        <v>0</v>
      </c>
      <c r="J25" s="90"/>
      <c r="L25" s="82"/>
    </row>
    <row r="26" spans="2:12" ht="19.5" customHeight="1" x14ac:dyDescent="0.4">
      <c r="B26" s="67">
        <v>2</v>
      </c>
      <c r="C26" s="68" t="s">
        <v>4</v>
      </c>
      <c r="D26" s="68"/>
      <c r="E26" s="69" t="str">
        <f>PHONETIC(E27)</f>
        <v/>
      </c>
      <c r="F26" s="70"/>
      <c r="G26" s="71"/>
      <c r="H26" s="72" t="s">
        <v>15</v>
      </c>
      <c r="I26" s="73"/>
      <c r="J26" s="74"/>
      <c r="L26" s="82"/>
    </row>
    <row r="27" spans="2:12" ht="19.5" customHeight="1" x14ac:dyDescent="0.4">
      <c r="B27" s="67"/>
      <c r="C27" s="76" t="s">
        <v>16</v>
      </c>
      <c r="D27" s="76"/>
      <c r="E27" s="77"/>
      <c r="F27" s="78"/>
      <c r="G27" s="79"/>
      <c r="H27" s="58" t="s">
        <v>14</v>
      </c>
      <c r="I27" s="80"/>
      <c r="J27" s="81"/>
      <c r="L27" s="82"/>
    </row>
    <row r="28" spans="2:12" ht="19.5" customHeight="1" x14ac:dyDescent="0.4">
      <c r="B28" s="67"/>
      <c r="C28" s="83" t="s">
        <v>17</v>
      </c>
      <c r="D28" s="84"/>
      <c r="E28" s="85"/>
      <c r="F28" s="86" t="s">
        <v>18</v>
      </c>
      <c r="G28" s="87" t="b">
        <v>0</v>
      </c>
      <c r="H28" s="88" t="b">
        <v>0</v>
      </c>
      <c r="I28" s="89" t="b">
        <v>0</v>
      </c>
      <c r="J28" s="90"/>
      <c r="L28" s="82"/>
    </row>
    <row r="29" spans="2:12" ht="19.5" customHeight="1" x14ac:dyDescent="0.4">
      <c r="B29" s="67">
        <v>3</v>
      </c>
      <c r="C29" s="68" t="s">
        <v>4</v>
      </c>
      <c r="D29" s="68"/>
      <c r="E29" s="69" t="str">
        <f>PHONETIC(E30)</f>
        <v/>
      </c>
      <c r="F29" s="70"/>
      <c r="G29" s="71"/>
      <c r="H29" s="72" t="s">
        <v>15</v>
      </c>
      <c r="I29" s="73"/>
      <c r="J29" s="74"/>
      <c r="L29" s="82"/>
    </row>
    <row r="30" spans="2:12" ht="19.5" customHeight="1" x14ac:dyDescent="0.4">
      <c r="B30" s="67"/>
      <c r="C30" s="76" t="s">
        <v>16</v>
      </c>
      <c r="D30" s="76"/>
      <c r="E30" s="77"/>
      <c r="F30" s="78"/>
      <c r="G30" s="79"/>
      <c r="H30" s="58" t="s">
        <v>14</v>
      </c>
      <c r="I30" s="80"/>
      <c r="J30" s="81"/>
      <c r="L30" s="82"/>
    </row>
    <row r="31" spans="2:12" ht="19.5" customHeight="1" x14ac:dyDescent="0.4">
      <c r="B31" s="67"/>
      <c r="C31" s="83" t="s">
        <v>17</v>
      </c>
      <c r="D31" s="84"/>
      <c r="E31" s="85"/>
      <c r="F31" s="86" t="s">
        <v>18</v>
      </c>
      <c r="G31" s="87" t="b">
        <v>0</v>
      </c>
      <c r="H31" s="88" t="b">
        <v>0</v>
      </c>
      <c r="I31" s="89" t="b">
        <v>0</v>
      </c>
      <c r="J31" s="90"/>
      <c r="L31" s="82"/>
    </row>
    <row r="32" spans="2:12" ht="19.5" customHeight="1" x14ac:dyDescent="0.4">
      <c r="B32" s="67">
        <v>4</v>
      </c>
      <c r="C32" s="68" t="s">
        <v>4</v>
      </c>
      <c r="D32" s="68"/>
      <c r="E32" s="69" t="str">
        <f>PHONETIC(E33)</f>
        <v/>
      </c>
      <c r="F32" s="70"/>
      <c r="G32" s="71"/>
      <c r="H32" s="72" t="s">
        <v>15</v>
      </c>
      <c r="I32" s="73"/>
      <c r="J32" s="74"/>
      <c r="L32" s="82"/>
    </row>
    <row r="33" spans="2:12" ht="19.5" customHeight="1" x14ac:dyDescent="0.4">
      <c r="B33" s="67"/>
      <c r="C33" s="76" t="s">
        <v>16</v>
      </c>
      <c r="D33" s="76"/>
      <c r="E33" s="77"/>
      <c r="F33" s="78"/>
      <c r="G33" s="79"/>
      <c r="H33" s="58" t="s">
        <v>14</v>
      </c>
      <c r="I33" s="80"/>
      <c r="J33" s="81"/>
      <c r="L33" s="82"/>
    </row>
    <row r="34" spans="2:12" ht="19.5" customHeight="1" x14ac:dyDescent="0.4">
      <c r="B34" s="67"/>
      <c r="C34" s="83" t="s">
        <v>17</v>
      </c>
      <c r="D34" s="84"/>
      <c r="E34" s="85"/>
      <c r="F34" s="86" t="s">
        <v>18</v>
      </c>
      <c r="G34" s="87" t="b">
        <v>0</v>
      </c>
      <c r="H34" s="88" t="b">
        <v>0</v>
      </c>
      <c r="I34" s="89" t="b">
        <v>0</v>
      </c>
      <c r="J34" s="90"/>
      <c r="L34" s="82"/>
    </row>
    <row r="35" spans="2:12" ht="19.5" customHeight="1" x14ac:dyDescent="0.4">
      <c r="B35" s="67">
        <v>5</v>
      </c>
      <c r="C35" s="68" t="s">
        <v>4</v>
      </c>
      <c r="D35" s="68"/>
      <c r="E35" s="69" t="str">
        <f>PHONETIC(E36)</f>
        <v/>
      </c>
      <c r="F35" s="70"/>
      <c r="G35" s="71"/>
      <c r="H35" s="72" t="s">
        <v>15</v>
      </c>
      <c r="I35" s="73"/>
      <c r="J35" s="74"/>
      <c r="L35" s="82"/>
    </row>
    <row r="36" spans="2:12" ht="19.5" customHeight="1" x14ac:dyDescent="0.4">
      <c r="B36" s="67"/>
      <c r="C36" s="76" t="s">
        <v>16</v>
      </c>
      <c r="D36" s="76"/>
      <c r="E36" s="77"/>
      <c r="F36" s="78"/>
      <c r="G36" s="79"/>
      <c r="H36" s="58" t="s">
        <v>14</v>
      </c>
      <c r="I36" s="80"/>
      <c r="J36" s="81"/>
      <c r="L36" s="82"/>
    </row>
    <row r="37" spans="2:12" ht="19.5" customHeight="1" x14ac:dyDescent="0.4">
      <c r="B37" s="67"/>
      <c r="C37" s="83" t="s">
        <v>17</v>
      </c>
      <c r="D37" s="84"/>
      <c r="E37" s="85"/>
      <c r="F37" s="86" t="s">
        <v>18</v>
      </c>
      <c r="G37" s="87" t="b">
        <v>0</v>
      </c>
      <c r="H37" s="88" t="b">
        <v>0</v>
      </c>
      <c r="I37" s="89" t="b">
        <v>0</v>
      </c>
      <c r="J37" s="90"/>
      <c r="L37" s="75"/>
    </row>
    <row r="38" spans="2:12" ht="16.5" customHeight="1" x14ac:dyDescent="0.4">
      <c r="E38" s="116" t="s">
        <v>63</v>
      </c>
    </row>
    <row r="39" spans="2:12" ht="18" customHeight="1" x14ac:dyDescent="0.4">
      <c r="B39" s="40" t="s">
        <v>39</v>
      </c>
      <c r="G39" s="40" t="s">
        <v>40</v>
      </c>
    </row>
    <row r="40" spans="2:12" ht="18" customHeight="1" x14ac:dyDescent="0.4">
      <c r="B40" s="91" t="s">
        <v>27</v>
      </c>
      <c r="C40" s="92"/>
      <c r="D40" s="92"/>
      <c r="E40" s="93">
        <f>COUNTIF(E25:E37,"A")+'６名以上追加用'!E134</f>
        <v>0</v>
      </c>
      <c r="F40" s="94">
        <f>IF(E40="","",3600*E40)</f>
        <v>0</v>
      </c>
      <c r="G40" s="95" t="s">
        <v>31</v>
      </c>
      <c r="H40" s="92"/>
      <c r="I40" s="96">
        <f>COUNTIF(G25:G37,"true")+'６名以上追加用'!I134</f>
        <v>0</v>
      </c>
      <c r="J40" s="94">
        <f>IF(I40="","",2300*I40)</f>
        <v>0</v>
      </c>
    </row>
    <row r="41" spans="2:12" ht="18" customHeight="1" thickBot="1" x14ac:dyDescent="0.45">
      <c r="B41" s="91" t="s">
        <v>28</v>
      </c>
      <c r="C41" s="92"/>
      <c r="E41" s="93">
        <f>COUNTIF(E25:E37,"B")+'６名以上追加用'!E135</f>
        <v>0</v>
      </c>
      <c r="F41" s="94">
        <f>IF(E41="","",9200*E41)</f>
        <v>0</v>
      </c>
      <c r="G41" s="97" t="s">
        <v>32</v>
      </c>
      <c r="H41" s="98"/>
      <c r="I41" s="99">
        <f>COUNTIF(H25:H37,"true")+'６名以上追加用'!I135</f>
        <v>0</v>
      </c>
      <c r="J41" s="100">
        <f>IF(I41="","",600*I41)</f>
        <v>0</v>
      </c>
    </row>
    <row r="42" spans="2:12" ht="18" customHeight="1" x14ac:dyDescent="0.4">
      <c r="B42" s="91" t="s">
        <v>29</v>
      </c>
      <c r="C42" s="92"/>
      <c r="D42" s="92"/>
      <c r="E42" s="93">
        <f>COUNTIF(E25:E37,"C")+'６名以上追加用'!E136</f>
        <v>0</v>
      </c>
      <c r="F42" s="101">
        <f>IF(E42="","",13300*E42)</f>
        <v>0</v>
      </c>
      <c r="G42" s="102" t="s">
        <v>33</v>
      </c>
      <c r="H42" s="103"/>
      <c r="I42" s="104">
        <f>E40+E41+E42+E43</f>
        <v>0</v>
      </c>
      <c r="J42" s="105">
        <f>F40+F41+F42+F43</f>
        <v>0</v>
      </c>
    </row>
    <row r="43" spans="2:12" ht="18" customHeight="1" thickBot="1" x14ac:dyDescent="0.45">
      <c r="B43" s="91" t="s">
        <v>30</v>
      </c>
      <c r="C43" s="92"/>
      <c r="D43" s="92"/>
      <c r="E43" s="93">
        <f>COUNTIF(E25:E37,"D")+'６名以上追加用'!E137</f>
        <v>0</v>
      </c>
      <c r="F43" s="101">
        <f>IF(E43="","",15000*E43)</f>
        <v>0</v>
      </c>
      <c r="G43" s="106" t="s">
        <v>34</v>
      </c>
      <c r="H43" s="107"/>
      <c r="I43" s="108">
        <f>I40+I41</f>
        <v>0</v>
      </c>
      <c r="J43" s="109">
        <f>J40+J41</f>
        <v>0</v>
      </c>
    </row>
    <row r="44" spans="2:12" ht="26.25" customHeight="1" thickBot="1" x14ac:dyDescent="0.2">
      <c r="B44" s="98"/>
      <c r="C44" s="39"/>
      <c r="D44" s="110"/>
      <c r="E44" s="110"/>
      <c r="F44" s="111"/>
      <c r="G44" s="112" t="s">
        <v>35</v>
      </c>
      <c r="H44" s="113"/>
      <c r="I44" s="114">
        <f>J42+J43</f>
        <v>0</v>
      </c>
      <c r="J44" s="115"/>
    </row>
  </sheetData>
  <sheetProtection sheet="1" objects="1" scenarios="1"/>
  <mergeCells count="57">
    <mergeCell ref="B26:B28"/>
    <mergeCell ref="I28:J28"/>
    <mergeCell ref="I25:J25"/>
    <mergeCell ref="E26:G26"/>
    <mergeCell ref="E27:G27"/>
    <mergeCell ref="B29:B31"/>
    <mergeCell ref="I31:J31"/>
    <mergeCell ref="I44:J44"/>
    <mergeCell ref="G44:H44"/>
    <mergeCell ref="G42:H42"/>
    <mergeCell ref="B32:B34"/>
    <mergeCell ref="I34:J34"/>
    <mergeCell ref="B35:B37"/>
    <mergeCell ref="I37:J37"/>
    <mergeCell ref="E29:G29"/>
    <mergeCell ref="C44:F44"/>
    <mergeCell ref="B14:C14"/>
    <mergeCell ref="B15:C15"/>
    <mergeCell ref="B16:C16"/>
    <mergeCell ref="B23:B25"/>
    <mergeCell ref="D14:F14"/>
    <mergeCell ref="D15:F15"/>
    <mergeCell ref="D16:F16"/>
    <mergeCell ref="E23:G23"/>
    <mergeCell ref="E24:G24"/>
    <mergeCell ref="G14:I14"/>
    <mergeCell ref="G15:I15"/>
    <mergeCell ref="G16:I16"/>
    <mergeCell ref="I23:J23"/>
    <mergeCell ref="B8:C8"/>
    <mergeCell ref="B9:C9"/>
    <mergeCell ref="B10:C10"/>
    <mergeCell ref="B11:C11"/>
    <mergeCell ref="I10:J10"/>
    <mergeCell ref="I11:J11"/>
    <mergeCell ref="D10:G10"/>
    <mergeCell ref="D11:G11"/>
    <mergeCell ref="D8:G8"/>
    <mergeCell ref="D9:G9"/>
    <mergeCell ref="I8:J8"/>
    <mergeCell ref="I9:J9"/>
    <mergeCell ref="I29:J29"/>
    <mergeCell ref="I5:J5"/>
    <mergeCell ref="G43:H43"/>
    <mergeCell ref="E30:G30"/>
    <mergeCell ref="I30:J30"/>
    <mergeCell ref="E32:G32"/>
    <mergeCell ref="E33:G33"/>
    <mergeCell ref="I33:J33"/>
    <mergeCell ref="E35:G35"/>
    <mergeCell ref="E36:G36"/>
    <mergeCell ref="I36:J36"/>
    <mergeCell ref="I35:J35"/>
    <mergeCell ref="I32:J32"/>
    <mergeCell ref="I27:J27"/>
    <mergeCell ref="I26:J26"/>
    <mergeCell ref="I24:J24"/>
  </mergeCells>
  <phoneticPr fontId="1"/>
  <dataValidations count="4">
    <dataValidation type="list" errorStyle="warning" allowBlank="1" showErrorMessage="1" errorTitle="入力エラー" error="入力エラー" sqref="D14:F17" xr:uid="{5F2ADF00-3E71-48A7-97E2-9EA8BFA15550}">
      <formula1>"令和６年10月30日(水),令和6年10月31日(木),令和6年11月1日(金),令和6年11月2日(土)"</formula1>
    </dataValidation>
    <dataValidation type="list" errorStyle="warning" allowBlank="1" showErrorMessage="1" errorTitle="入力エラー" error="入力エラー" sqref="G14:I17" xr:uid="{328840A5-E9DB-45FB-B61E-5DAF63153A94}">
      <formula1>"①9:00～9:45,②9:45～10:45,③10:45～11:10"</formula1>
    </dataValidation>
    <dataValidation type="list" allowBlank="1" showInputMessage="1" showErrorMessage="1" sqref="E25 E28 E31 E34 E37" xr:uid="{0EC7B95E-29AC-47A5-86FE-93C4FBD06C09}">
      <formula1>"A,B,C,D"</formula1>
    </dataValidation>
    <dataValidation type="list" allowBlank="1" showInputMessage="1" showErrorMessage="1" sqref="I24:J24 I27:J27 I30:J30 I33:J33 I36:J36" xr:uid="{149AD814-51BC-40B6-A522-70E593E5E376}">
      <formula1>"男,女,その他,無回答"</formula1>
    </dataValidation>
  </dataValidations>
  <hyperlinks>
    <hyperlink ref="G1" r:id="rId1" xr:uid="{7AF371F4-2A2E-4BA4-A069-23772CE7AACC}"/>
  </hyperlinks>
  <printOptions horizontalCentered="1"/>
  <pageMargins left="0.51181102362204722" right="0.51181102362204722" top="0.55118110236220474" bottom="0.35433070866141736"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9" r:id="rId5" name="Check Box 25">
              <controlPr defaultSize="0" autoFill="0" autoLine="0" autoPict="0">
                <anchor moveWithCells="1">
                  <from>
                    <xdr:col>7</xdr:col>
                    <xdr:colOff>104775</xdr:colOff>
                    <xdr:row>24</xdr:row>
                    <xdr:rowOff>19050</xdr:rowOff>
                  </from>
                  <to>
                    <xdr:col>7</xdr:col>
                    <xdr:colOff>733425</xdr:colOff>
                    <xdr:row>25</xdr:row>
                    <xdr:rowOff>9525</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6</xdr:col>
                    <xdr:colOff>95250</xdr:colOff>
                    <xdr:row>24</xdr:row>
                    <xdr:rowOff>19050</xdr:rowOff>
                  </from>
                  <to>
                    <xdr:col>6</xdr:col>
                    <xdr:colOff>723900</xdr:colOff>
                    <xdr:row>25</xdr:row>
                    <xdr:rowOff>9525</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7</xdr:col>
                    <xdr:colOff>104775</xdr:colOff>
                    <xdr:row>27</xdr:row>
                    <xdr:rowOff>19050</xdr:rowOff>
                  </from>
                  <to>
                    <xdr:col>7</xdr:col>
                    <xdr:colOff>733425</xdr:colOff>
                    <xdr:row>28</xdr:row>
                    <xdr:rowOff>9525</xdr:rowOff>
                  </to>
                </anchor>
              </controlPr>
            </control>
          </mc:Choice>
        </mc:AlternateContent>
        <mc:AlternateContent xmlns:mc="http://schemas.openxmlformats.org/markup-compatibility/2006">
          <mc:Choice Requires="x14">
            <control shapeId="1063" r:id="rId8" name="Check Box 39">
              <controlPr defaultSize="0" autoFill="0" autoLine="0" autoPict="0">
                <anchor moveWithCells="1">
                  <from>
                    <xdr:col>6</xdr:col>
                    <xdr:colOff>95250</xdr:colOff>
                    <xdr:row>27</xdr:row>
                    <xdr:rowOff>19050</xdr:rowOff>
                  </from>
                  <to>
                    <xdr:col>6</xdr:col>
                    <xdr:colOff>723900</xdr:colOff>
                    <xdr:row>28</xdr:row>
                    <xdr:rowOff>9525</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7</xdr:col>
                    <xdr:colOff>104775</xdr:colOff>
                    <xdr:row>30</xdr:row>
                    <xdr:rowOff>19050</xdr:rowOff>
                  </from>
                  <to>
                    <xdr:col>7</xdr:col>
                    <xdr:colOff>733425</xdr:colOff>
                    <xdr:row>31</xdr:row>
                    <xdr:rowOff>9525</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6</xdr:col>
                    <xdr:colOff>95250</xdr:colOff>
                    <xdr:row>30</xdr:row>
                    <xdr:rowOff>19050</xdr:rowOff>
                  </from>
                  <to>
                    <xdr:col>6</xdr:col>
                    <xdr:colOff>723900</xdr:colOff>
                    <xdr:row>31</xdr:row>
                    <xdr:rowOff>9525</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7</xdr:col>
                    <xdr:colOff>114300</xdr:colOff>
                    <xdr:row>33</xdr:row>
                    <xdr:rowOff>19050</xdr:rowOff>
                  </from>
                  <to>
                    <xdr:col>8</xdr:col>
                    <xdr:colOff>0</xdr:colOff>
                    <xdr:row>34</xdr:row>
                    <xdr:rowOff>9525</xdr:rowOff>
                  </to>
                </anchor>
              </controlPr>
            </control>
          </mc:Choice>
        </mc:AlternateContent>
        <mc:AlternateContent xmlns:mc="http://schemas.openxmlformats.org/markup-compatibility/2006">
          <mc:Choice Requires="x14">
            <control shapeId="1073" r:id="rId12" name="Check Box 49">
              <controlPr defaultSize="0" autoFill="0" autoLine="0" autoPict="0">
                <anchor moveWithCells="1">
                  <from>
                    <xdr:col>6</xdr:col>
                    <xdr:colOff>95250</xdr:colOff>
                    <xdr:row>33</xdr:row>
                    <xdr:rowOff>19050</xdr:rowOff>
                  </from>
                  <to>
                    <xdr:col>6</xdr:col>
                    <xdr:colOff>723900</xdr:colOff>
                    <xdr:row>34</xdr:row>
                    <xdr:rowOff>9525</xdr:rowOff>
                  </to>
                </anchor>
              </controlPr>
            </control>
          </mc:Choice>
        </mc:AlternateContent>
        <mc:AlternateContent xmlns:mc="http://schemas.openxmlformats.org/markup-compatibility/2006">
          <mc:Choice Requires="x14">
            <control shapeId="1074" r:id="rId13" name="Check Box 50">
              <controlPr defaultSize="0" autoFill="0" autoLine="0" autoPict="0">
                <anchor moveWithCells="1">
                  <from>
                    <xdr:col>7</xdr:col>
                    <xdr:colOff>104775</xdr:colOff>
                    <xdr:row>36</xdr:row>
                    <xdr:rowOff>19050</xdr:rowOff>
                  </from>
                  <to>
                    <xdr:col>7</xdr:col>
                    <xdr:colOff>733425</xdr:colOff>
                    <xdr:row>37</xdr:row>
                    <xdr:rowOff>9525</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6</xdr:col>
                    <xdr:colOff>95250</xdr:colOff>
                    <xdr:row>36</xdr:row>
                    <xdr:rowOff>19050</xdr:rowOff>
                  </from>
                  <to>
                    <xdr:col>6</xdr:col>
                    <xdr:colOff>723900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B4FE3-AA4F-4D6A-94C9-A10723D69BD1}">
  <dimension ref="A1:L138"/>
  <sheetViews>
    <sheetView zoomScale="115" zoomScaleNormal="115" zoomScaleSheetLayoutView="115" workbookViewId="0">
      <selection activeCell="E13" sqref="E13:G13"/>
    </sheetView>
  </sheetViews>
  <sheetFormatPr defaultRowHeight="19.5" customHeight="1" x14ac:dyDescent="0.4"/>
  <cols>
    <col min="1" max="1" width="2" style="45" customWidth="1"/>
    <col min="2" max="2" width="4.375" style="40" customWidth="1"/>
    <col min="3" max="3" width="6.625" style="40" customWidth="1"/>
    <col min="4" max="4" width="6.5" style="40" customWidth="1"/>
    <col min="5" max="5" width="9.125" style="40" customWidth="1"/>
    <col min="6" max="6" width="10.5" style="40" customWidth="1"/>
    <col min="7" max="8" width="9.75" style="40" customWidth="1"/>
    <col min="9" max="9" width="8.875" style="40" customWidth="1"/>
    <col min="10" max="10" width="11.5" style="40" customWidth="1"/>
    <col min="11" max="11" width="2.5" style="40" customWidth="1"/>
    <col min="12" max="16384" width="9" style="40"/>
  </cols>
  <sheetData>
    <row r="1" spans="1:12" ht="19.5" customHeight="1" x14ac:dyDescent="0.4">
      <c r="A1" s="40" t="s">
        <v>1</v>
      </c>
      <c r="F1" s="41" t="s">
        <v>23</v>
      </c>
      <c r="G1" s="42" t="s">
        <v>24</v>
      </c>
      <c r="I1" s="40" t="s">
        <v>2</v>
      </c>
    </row>
    <row r="2" spans="1:12" ht="19.5" customHeight="1" x14ac:dyDescent="0.4">
      <c r="A2" s="43"/>
      <c r="B2" s="44"/>
      <c r="C2" s="44"/>
      <c r="D2" s="44"/>
      <c r="E2" s="44"/>
      <c r="F2" s="44"/>
      <c r="G2" s="44"/>
      <c r="H2" s="44"/>
      <c r="I2" s="44"/>
      <c r="J2" s="44"/>
      <c r="K2" s="44"/>
    </row>
    <row r="3" spans="1:12" ht="12" customHeight="1" x14ac:dyDescent="0.4"/>
    <row r="4" spans="1:12" ht="19.5" customHeight="1" x14ac:dyDescent="0.4">
      <c r="A4" s="117" t="s">
        <v>38</v>
      </c>
      <c r="B4" s="47"/>
      <c r="C4" s="47"/>
      <c r="D4" s="47"/>
      <c r="E4" s="47"/>
      <c r="F4" s="47"/>
      <c r="G4" s="47"/>
      <c r="H4" s="47"/>
      <c r="I4" s="47"/>
      <c r="J4" s="47"/>
      <c r="L4" s="47"/>
    </row>
    <row r="5" spans="1:12" ht="19.5" customHeight="1" x14ac:dyDescent="0.4">
      <c r="I5" s="118" t="str">
        <f>健診申込書!I5</f>
        <v>令和６ 年　 月　 日</v>
      </c>
      <c r="J5" s="49"/>
    </row>
    <row r="6" spans="1:12" ht="9.75" customHeight="1" x14ac:dyDescent="0.4"/>
    <row r="7" spans="1:12" ht="19.5" customHeight="1" x14ac:dyDescent="0.4">
      <c r="B7" s="67" t="s">
        <v>3</v>
      </c>
      <c r="C7" s="67"/>
      <c r="D7" s="119" t="s">
        <v>25</v>
      </c>
      <c r="E7" s="119"/>
      <c r="F7" s="119"/>
      <c r="G7" s="119"/>
      <c r="H7" s="45"/>
      <c r="I7" s="49"/>
      <c r="J7" s="49"/>
    </row>
    <row r="8" spans="1:12" ht="9.75" customHeight="1" x14ac:dyDescent="0.4">
      <c r="B8" s="120"/>
      <c r="C8" s="45"/>
      <c r="H8" s="45"/>
    </row>
    <row r="9" spans="1:12" ht="19.5" customHeight="1" x14ac:dyDescent="0.4">
      <c r="A9" s="121" t="s">
        <v>36</v>
      </c>
      <c r="B9" s="50"/>
      <c r="C9" s="40" t="s">
        <v>37</v>
      </c>
      <c r="D9" s="45"/>
    </row>
    <row r="10" spans="1:12" ht="19.5" customHeight="1" x14ac:dyDescent="0.4">
      <c r="B10" s="66" t="s">
        <v>61</v>
      </c>
    </row>
    <row r="11" spans="1:12" ht="19.5" customHeight="1" x14ac:dyDescent="0.4">
      <c r="B11" s="66" t="s">
        <v>62</v>
      </c>
    </row>
    <row r="12" spans="1:12" ht="19.5" customHeight="1" x14ac:dyDescent="0.4">
      <c r="B12" s="67">
        <v>6</v>
      </c>
      <c r="C12" s="68" t="s">
        <v>4</v>
      </c>
      <c r="D12" s="68"/>
      <c r="E12" s="69" t="str">
        <f>PHONETIC(E13)</f>
        <v/>
      </c>
      <c r="F12" s="70"/>
      <c r="G12" s="71"/>
      <c r="H12" s="72" t="s">
        <v>15</v>
      </c>
      <c r="I12" s="73"/>
      <c r="J12" s="74"/>
      <c r="L12" s="75"/>
    </row>
    <row r="13" spans="1:12" ht="19.5" customHeight="1" x14ac:dyDescent="0.4">
      <c r="B13" s="67"/>
      <c r="C13" s="76" t="s">
        <v>16</v>
      </c>
      <c r="D13" s="76"/>
      <c r="E13" s="77"/>
      <c r="F13" s="78"/>
      <c r="G13" s="79"/>
      <c r="H13" s="58" t="s">
        <v>14</v>
      </c>
      <c r="I13" s="80"/>
      <c r="J13" s="81"/>
      <c r="L13" s="82"/>
    </row>
    <row r="14" spans="1:12" ht="19.5" customHeight="1" x14ac:dyDescent="0.4">
      <c r="B14" s="67"/>
      <c r="C14" s="83" t="s">
        <v>17</v>
      </c>
      <c r="D14" s="84"/>
      <c r="E14" s="85"/>
      <c r="F14" s="86" t="s">
        <v>18</v>
      </c>
      <c r="G14" s="87" t="b">
        <v>0</v>
      </c>
      <c r="H14" s="88"/>
      <c r="I14" s="89"/>
      <c r="J14" s="90"/>
      <c r="L14" s="82"/>
    </row>
    <row r="15" spans="1:12" ht="19.5" customHeight="1" x14ac:dyDescent="0.4">
      <c r="B15" s="67">
        <v>7</v>
      </c>
      <c r="C15" s="68" t="s">
        <v>4</v>
      </c>
      <c r="D15" s="68"/>
      <c r="E15" s="69" t="str">
        <f>PHONETIC(E16)</f>
        <v/>
      </c>
      <c r="F15" s="70"/>
      <c r="G15" s="71"/>
      <c r="H15" s="72" t="s">
        <v>15</v>
      </c>
      <c r="I15" s="73"/>
      <c r="J15" s="74"/>
      <c r="L15" s="82"/>
    </row>
    <row r="16" spans="1:12" ht="19.5" customHeight="1" x14ac:dyDescent="0.4">
      <c r="B16" s="67"/>
      <c r="C16" s="76" t="s">
        <v>16</v>
      </c>
      <c r="D16" s="76"/>
      <c r="E16" s="77"/>
      <c r="F16" s="78"/>
      <c r="G16" s="79"/>
      <c r="H16" s="58" t="s">
        <v>14</v>
      </c>
      <c r="I16" s="80"/>
      <c r="J16" s="81"/>
      <c r="L16" s="82"/>
    </row>
    <row r="17" spans="2:12" ht="19.5" customHeight="1" x14ac:dyDescent="0.4">
      <c r="B17" s="67"/>
      <c r="C17" s="83" t="s">
        <v>17</v>
      </c>
      <c r="D17" s="84"/>
      <c r="E17" s="85"/>
      <c r="F17" s="86" t="s">
        <v>18</v>
      </c>
      <c r="G17" s="87" t="b">
        <v>0</v>
      </c>
      <c r="H17" s="88" t="b">
        <v>0</v>
      </c>
      <c r="I17" s="89"/>
      <c r="J17" s="90"/>
      <c r="L17" s="82"/>
    </row>
    <row r="18" spans="2:12" ht="19.5" customHeight="1" x14ac:dyDescent="0.4">
      <c r="B18" s="67">
        <v>8</v>
      </c>
      <c r="C18" s="68" t="s">
        <v>4</v>
      </c>
      <c r="D18" s="68"/>
      <c r="E18" s="69" t="str">
        <f>PHONETIC(E19)</f>
        <v/>
      </c>
      <c r="F18" s="70"/>
      <c r="G18" s="71"/>
      <c r="H18" s="72" t="s">
        <v>15</v>
      </c>
      <c r="I18" s="73"/>
      <c r="J18" s="74"/>
      <c r="L18" s="82"/>
    </row>
    <row r="19" spans="2:12" ht="19.5" customHeight="1" x14ac:dyDescent="0.4">
      <c r="B19" s="67"/>
      <c r="C19" s="76" t="s">
        <v>16</v>
      </c>
      <c r="D19" s="76"/>
      <c r="E19" s="77"/>
      <c r="F19" s="78"/>
      <c r="G19" s="79"/>
      <c r="H19" s="58" t="s">
        <v>14</v>
      </c>
      <c r="I19" s="80"/>
      <c r="J19" s="81"/>
      <c r="L19" s="82"/>
    </row>
    <row r="20" spans="2:12" ht="19.5" customHeight="1" x14ac:dyDescent="0.4">
      <c r="B20" s="67"/>
      <c r="C20" s="83" t="s">
        <v>17</v>
      </c>
      <c r="D20" s="84"/>
      <c r="E20" s="85"/>
      <c r="F20" s="86" t="s">
        <v>18</v>
      </c>
      <c r="G20" s="87" t="b">
        <v>0</v>
      </c>
      <c r="H20" s="88" t="b">
        <v>0</v>
      </c>
      <c r="I20" s="89"/>
      <c r="J20" s="90"/>
      <c r="L20" s="82"/>
    </row>
    <row r="21" spans="2:12" ht="19.5" customHeight="1" x14ac:dyDescent="0.4">
      <c r="B21" s="67">
        <v>9</v>
      </c>
      <c r="C21" s="68" t="s">
        <v>4</v>
      </c>
      <c r="D21" s="68"/>
      <c r="E21" s="69" t="str">
        <f>PHONETIC(E22)</f>
        <v/>
      </c>
      <c r="F21" s="70"/>
      <c r="G21" s="71"/>
      <c r="H21" s="72" t="s">
        <v>15</v>
      </c>
      <c r="I21" s="73"/>
      <c r="J21" s="74"/>
      <c r="L21" s="82"/>
    </row>
    <row r="22" spans="2:12" ht="19.5" customHeight="1" x14ac:dyDescent="0.4">
      <c r="B22" s="67"/>
      <c r="C22" s="76" t="s">
        <v>16</v>
      </c>
      <c r="D22" s="76"/>
      <c r="E22" s="77"/>
      <c r="F22" s="78"/>
      <c r="G22" s="79"/>
      <c r="H22" s="58" t="s">
        <v>14</v>
      </c>
      <c r="I22" s="80"/>
      <c r="J22" s="81"/>
      <c r="L22" s="82"/>
    </row>
    <row r="23" spans="2:12" ht="19.5" customHeight="1" x14ac:dyDescent="0.4">
      <c r="B23" s="67"/>
      <c r="C23" s="83" t="s">
        <v>17</v>
      </c>
      <c r="D23" s="84"/>
      <c r="E23" s="85"/>
      <c r="F23" s="86" t="s">
        <v>18</v>
      </c>
      <c r="G23" s="87" t="b">
        <v>0</v>
      </c>
      <c r="H23" s="88" t="b">
        <v>0</v>
      </c>
      <c r="I23" s="89"/>
      <c r="J23" s="90"/>
      <c r="L23" s="82"/>
    </row>
    <row r="24" spans="2:12" ht="19.5" customHeight="1" x14ac:dyDescent="0.4">
      <c r="B24" s="67">
        <v>10</v>
      </c>
      <c r="C24" s="68" t="s">
        <v>4</v>
      </c>
      <c r="D24" s="68"/>
      <c r="E24" s="69" t="str">
        <f>PHONETIC(E25)</f>
        <v/>
      </c>
      <c r="F24" s="70"/>
      <c r="G24" s="71"/>
      <c r="H24" s="72" t="s">
        <v>15</v>
      </c>
      <c r="I24" s="73"/>
      <c r="J24" s="74"/>
      <c r="L24" s="82"/>
    </row>
    <row r="25" spans="2:12" ht="19.5" customHeight="1" x14ac:dyDescent="0.4">
      <c r="B25" s="67"/>
      <c r="C25" s="76" t="s">
        <v>16</v>
      </c>
      <c r="D25" s="76"/>
      <c r="E25" s="77"/>
      <c r="F25" s="78"/>
      <c r="G25" s="79"/>
      <c r="H25" s="58" t="s">
        <v>14</v>
      </c>
      <c r="I25" s="80"/>
      <c r="J25" s="81"/>
      <c r="L25" s="82"/>
    </row>
    <row r="26" spans="2:12" ht="19.5" customHeight="1" x14ac:dyDescent="0.4">
      <c r="B26" s="67"/>
      <c r="C26" s="83" t="s">
        <v>17</v>
      </c>
      <c r="D26" s="84"/>
      <c r="E26" s="85"/>
      <c r="F26" s="86" t="s">
        <v>18</v>
      </c>
      <c r="G26" s="87" t="b">
        <v>0</v>
      </c>
      <c r="H26" s="88" t="b">
        <v>0</v>
      </c>
      <c r="I26" s="89"/>
      <c r="J26" s="90"/>
      <c r="L26" s="82"/>
    </row>
    <row r="27" spans="2:12" ht="19.5" customHeight="1" x14ac:dyDescent="0.4">
      <c r="B27" s="67">
        <v>11</v>
      </c>
      <c r="C27" s="68" t="s">
        <v>4</v>
      </c>
      <c r="D27" s="68"/>
      <c r="E27" s="69" t="str">
        <f>PHONETIC(E28)</f>
        <v/>
      </c>
      <c r="F27" s="70"/>
      <c r="G27" s="71"/>
      <c r="H27" s="72" t="s">
        <v>15</v>
      </c>
      <c r="I27" s="73"/>
      <c r="J27" s="74"/>
      <c r="L27" s="82"/>
    </row>
    <row r="28" spans="2:12" ht="19.5" customHeight="1" x14ac:dyDescent="0.4">
      <c r="B28" s="67"/>
      <c r="C28" s="76" t="s">
        <v>16</v>
      </c>
      <c r="D28" s="76"/>
      <c r="E28" s="77"/>
      <c r="F28" s="78"/>
      <c r="G28" s="79"/>
      <c r="H28" s="58" t="s">
        <v>14</v>
      </c>
      <c r="I28" s="80"/>
      <c r="J28" s="81"/>
      <c r="L28" s="82"/>
    </row>
    <row r="29" spans="2:12" ht="19.5" customHeight="1" x14ac:dyDescent="0.4">
      <c r="B29" s="67"/>
      <c r="C29" s="83" t="s">
        <v>17</v>
      </c>
      <c r="D29" s="84"/>
      <c r="E29" s="85"/>
      <c r="F29" s="86" t="s">
        <v>18</v>
      </c>
      <c r="G29" s="87" t="b">
        <v>0</v>
      </c>
      <c r="H29" s="88" t="b">
        <v>0</v>
      </c>
      <c r="I29" s="89"/>
      <c r="J29" s="90"/>
      <c r="L29" s="82"/>
    </row>
    <row r="30" spans="2:12" ht="19.5" customHeight="1" x14ac:dyDescent="0.4">
      <c r="B30" s="67">
        <v>12</v>
      </c>
      <c r="C30" s="68" t="s">
        <v>4</v>
      </c>
      <c r="D30" s="68"/>
      <c r="E30" s="69" t="str">
        <f>PHONETIC(E31)</f>
        <v/>
      </c>
      <c r="F30" s="70"/>
      <c r="G30" s="71"/>
      <c r="H30" s="72" t="s">
        <v>15</v>
      </c>
      <c r="I30" s="73"/>
      <c r="J30" s="74"/>
      <c r="L30" s="82"/>
    </row>
    <row r="31" spans="2:12" ht="19.5" customHeight="1" x14ac:dyDescent="0.4">
      <c r="B31" s="67"/>
      <c r="C31" s="76" t="s">
        <v>16</v>
      </c>
      <c r="D31" s="76"/>
      <c r="E31" s="77"/>
      <c r="F31" s="78"/>
      <c r="G31" s="79"/>
      <c r="H31" s="58" t="s">
        <v>14</v>
      </c>
      <c r="I31" s="80"/>
      <c r="J31" s="81"/>
      <c r="L31" s="82"/>
    </row>
    <row r="32" spans="2:12" ht="19.5" customHeight="1" x14ac:dyDescent="0.4">
      <c r="B32" s="67"/>
      <c r="C32" s="83" t="s">
        <v>17</v>
      </c>
      <c r="D32" s="84"/>
      <c r="E32" s="85"/>
      <c r="F32" s="86" t="s">
        <v>18</v>
      </c>
      <c r="G32" s="87"/>
      <c r="H32" s="88" t="b">
        <v>0</v>
      </c>
      <c r="I32" s="89"/>
      <c r="J32" s="90"/>
      <c r="L32" s="82"/>
    </row>
    <row r="33" spans="2:12" ht="19.5" customHeight="1" x14ac:dyDescent="0.4">
      <c r="B33" s="67">
        <v>13</v>
      </c>
      <c r="C33" s="68" t="s">
        <v>4</v>
      </c>
      <c r="D33" s="68"/>
      <c r="E33" s="69" t="str">
        <f>PHONETIC(E34)</f>
        <v/>
      </c>
      <c r="F33" s="70"/>
      <c r="G33" s="71"/>
      <c r="H33" s="72" t="s">
        <v>15</v>
      </c>
      <c r="I33" s="73"/>
      <c r="J33" s="74"/>
      <c r="L33" s="82"/>
    </row>
    <row r="34" spans="2:12" ht="19.5" customHeight="1" x14ac:dyDescent="0.4">
      <c r="B34" s="67"/>
      <c r="C34" s="76" t="s">
        <v>16</v>
      </c>
      <c r="D34" s="76"/>
      <c r="E34" s="77"/>
      <c r="F34" s="78"/>
      <c r="G34" s="79"/>
      <c r="H34" s="58" t="s">
        <v>14</v>
      </c>
      <c r="I34" s="80"/>
      <c r="J34" s="81"/>
      <c r="L34" s="82"/>
    </row>
    <row r="35" spans="2:12" ht="19.5" customHeight="1" x14ac:dyDescent="0.4">
      <c r="B35" s="67"/>
      <c r="C35" s="83" t="s">
        <v>17</v>
      </c>
      <c r="D35" s="84"/>
      <c r="E35" s="85"/>
      <c r="F35" s="86" t="s">
        <v>18</v>
      </c>
      <c r="G35" s="87"/>
      <c r="H35" s="88" t="b">
        <v>0</v>
      </c>
      <c r="I35" s="89"/>
      <c r="J35" s="90"/>
      <c r="L35" s="82"/>
    </row>
    <row r="36" spans="2:12" ht="19.5" customHeight="1" x14ac:dyDescent="0.4">
      <c r="B36" s="67">
        <v>14</v>
      </c>
      <c r="C36" s="68" t="s">
        <v>4</v>
      </c>
      <c r="D36" s="68"/>
      <c r="E36" s="69" t="str">
        <f>PHONETIC(E37)</f>
        <v/>
      </c>
      <c r="F36" s="70"/>
      <c r="G36" s="71"/>
      <c r="H36" s="72" t="s">
        <v>15</v>
      </c>
      <c r="I36" s="73"/>
      <c r="J36" s="74"/>
      <c r="L36" s="82"/>
    </row>
    <row r="37" spans="2:12" ht="19.5" customHeight="1" x14ac:dyDescent="0.4">
      <c r="B37" s="67"/>
      <c r="C37" s="76" t="s">
        <v>16</v>
      </c>
      <c r="D37" s="76"/>
      <c r="E37" s="77"/>
      <c r="F37" s="78"/>
      <c r="G37" s="79"/>
      <c r="H37" s="58" t="s">
        <v>14</v>
      </c>
      <c r="I37" s="80"/>
      <c r="J37" s="81"/>
      <c r="L37" s="82"/>
    </row>
    <row r="38" spans="2:12" ht="19.5" customHeight="1" x14ac:dyDescent="0.4">
      <c r="B38" s="67"/>
      <c r="C38" s="83" t="s">
        <v>17</v>
      </c>
      <c r="D38" s="84"/>
      <c r="E38" s="85"/>
      <c r="F38" s="86" t="s">
        <v>18</v>
      </c>
      <c r="G38" s="87" t="b">
        <v>0</v>
      </c>
      <c r="H38" s="88" t="b">
        <v>0</v>
      </c>
      <c r="I38" s="89"/>
      <c r="J38" s="90"/>
      <c r="L38" s="82"/>
    </row>
    <row r="39" spans="2:12" ht="19.5" customHeight="1" x14ac:dyDescent="0.4">
      <c r="B39" s="67">
        <v>15</v>
      </c>
      <c r="C39" s="68" t="s">
        <v>4</v>
      </c>
      <c r="D39" s="68"/>
      <c r="E39" s="69" t="str">
        <f>PHONETIC(E40)</f>
        <v/>
      </c>
      <c r="F39" s="70"/>
      <c r="G39" s="71"/>
      <c r="H39" s="72" t="s">
        <v>15</v>
      </c>
      <c r="I39" s="73"/>
      <c r="J39" s="74"/>
      <c r="L39" s="82"/>
    </row>
    <row r="40" spans="2:12" ht="19.5" customHeight="1" x14ac:dyDescent="0.4">
      <c r="B40" s="67"/>
      <c r="C40" s="76" t="s">
        <v>16</v>
      </c>
      <c r="D40" s="76"/>
      <c r="E40" s="77"/>
      <c r="F40" s="78"/>
      <c r="G40" s="79"/>
      <c r="H40" s="58" t="s">
        <v>14</v>
      </c>
      <c r="I40" s="80"/>
      <c r="J40" s="81"/>
      <c r="L40" s="82"/>
    </row>
    <row r="41" spans="2:12" ht="19.5" customHeight="1" x14ac:dyDescent="0.4">
      <c r="B41" s="67"/>
      <c r="C41" s="83" t="s">
        <v>17</v>
      </c>
      <c r="D41" s="84"/>
      <c r="E41" s="85"/>
      <c r="F41" s="86" t="s">
        <v>18</v>
      </c>
      <c r="G41" s="87" t="b">
        <v>0</v>
      </c>
      <c r="H41" s="88" t="b">
        <v>0</v>
      </c>
      <c r="I41" s="89"/>
      <c r="J41" s="90"/>
      <c r="L41" s="82"/>
    </row>
    <row r="42" spans="2:12" ht="19.5" customHeight="1" x14ac:dyDescent="0.4">
      <c r="B42" s="67">
        <v>16</v>
      </c>
      <c r="C42" s="68" t="s">
        <v>4</v>
      </c>
      <c r="D42" s="68"/>
      <c r="E42" s="69" t="str">
        <f>PHONETIC(E43)</f>
        <v/>
      </c>
      <c r="F42" s="70"/>
      <c r="G42" s="71"/>
      <c r="H42" s="72" t="s">
        <v>15</v>
      </c>
      <c r="I42" s="73"/>
      <c r="J42" s="74"/>
      <c r="L42" s="82"/>
    </row>
    <row r="43" spans="2:12" ht="19.5" customHeight="1" x14ac:dyDescent="0.4">
      <c r="B43" s="67"/>
      <c r="C43" s="76" t="s">
        <v>16</v>
      </c>
      <c r="D43" s="76"/>
      <c r="E43" s="77"/>
      <c r="F43" s="78"/>
      <c r="G43" s="79"/>
      <c r="H43" s="58" t="s">
        <v>14</v>
      </c>
      <c r="I43" s="80"/>
      <c r="J43" s="81"/>
      <c r="L43" s="82"/>
    </row>
    <row r="44" spans="2:12" ht="19.5" customHeight="1" x14ac:dyDescent="0.4">
      <c r="B44" s="67"/>
      <c r="C44" s="83" t="s">
        <v>17</v>
      </c>
      <c r="D44" s="84"/>
      <c r="E44" s="85"/>
      <c r="F44" s="86" t="s">
        <v>18</v>
      </c>
      <c r="G44" s="87" t="b">
        <v>0</v>
      </c>
      <c r="H44" s="88" t="b">
        <v>0</v>
      </c>
      <c r="I44" s="89"/>
      <c r="J44" s="90"/>
      <c r="L44" s="82"/>
    </row>
    <row r="45" spans="2:12" ht="19.5" customHeight="1" x14ac:dyDescent="0.4">
      <c r="B45" s="67">
        <v>17</v>
      </c>
      <c r="C45" s="68" t="s">
        <v>4</v>
      </c>
      <c r="D45" s="68"/>
      <c r="E45" s="69" t="str">
        <f>PHONETIC(E46)</f>
        <v/>
      </c>
      <c r="F45" s="70"/>
      <c r="G45" s="71"/>
      <c r="H45" s="72" t="s">
        <v>15</v>
      </c>
      <c r="I45" s="73"/>
      <c r="J45" s="74"/>
      <c r="L45" s="82"/>
    </row>
    <row r="46" spans="2:12" ht="19.5" customHeight="1" x14ac:dyDescent="0.4">
      <c r="B46" s="67"/>
      <c r="C46" s="76" t="s">
        <v>16</v>
      </c>
      <c r="D46" s="76"/>
      <c r="E46" s="77"/>
      <c r="F46" s="78"/>
      <c r="G46" s="79"/>
      <c r="H46" s="58" t="s">
        <v>14</v>
      </c>
      <c r="I46" s="80"/>
      <c r="J46" s="81"/>
      <c r="L46" s="82"/>
    </row>
    <row r="47" spans="2:12" ht="19.5" customHeight="1" x14ac:dyDescent="0.4">
      <c r="B47" s="67"/>
      <c r="C47" s="83" t="s">
        <v>17</v>
      </c>
      <c r="D47" s="84"/>
      <c r="E47" s="85"/>
      <c r="F47" s="86" t="s">
        <v>18</v>
      </c>
      <c r="G47" s="87"/>
      <c r="H47" s="88" t="b">
        <v>0</v>
      </c>
      <c r="I47" s="89"/>
      <c r="J47" s="90"/>
      <c r="L47" s="82"/>
    </row>
    <row r="48" spans="2:12" ht="19.5" customHeight="1" x14ac:dyDescent="0.4">
      <c r="B48" s="67">
        <v>18</v>
      </c>
      <c r="C48" s="68" t="s">
        <v>4</v>
      </c>
      <c r="D48" s="68"/>
      <c r="E48" s="69" t="str">
        <f>PHONETIC(E49)</f>
        <v/>
      </c>
      <c r="F48" s="70"/>
      <c r="G48" s="71"/>
      <c r="H48" s="72" t="s">
        <v>15</v>
      </c>
      <c r="I48" s="73"/>
      <c r="J48" s="74"/>
      <c r="L48" s="82"/>
    </row>
    <row r="49" spans="2:12" ht="19.5" customHeight="1" x14ac:dyDescent="0.4">
      <c r="B49" s="67"/>
      <c r="C49" s="76" t="s">
        <v>16</v>
      </c>
      <c r="D49" s="76"/>
      <c r="E49" s="77"/>
      <c r="F49" s="78"/>
      <c r="G49" s="79"/>
      <c r="H49" s="58" t="s">
        <v>14</v>
      </c>
      <c r="I49" s="80"/>
      <c r="J49" s="81"/>
      <c r="L49" s="82"/>
    </row>
    <row r="50" spans="2:12" ht="19.5" customHeight="1" x14ac:dyDescent="0.4">
      <c r="B50" s="67"/>
      <c r="C50" s="83" t="s">
        <v>17</v>
      </c>
      <c r="D50" s="84"/>
      <c r="E50" s="85"/>
      <c r="F50" s="86" t="s">
        <v>18</v>
      </c>
      <c r="G50" s="87"/>
      <c r="H50" s="88" t="b">
        <v>0</v>
      </c>
      <c r="I50" s="89"/>
      <c r="J50" s="90"/>
      <c r="L50" s="82"/>
    </row>
    <row r="51" spans="2:12" ht="19.5" customHeight="1" x14ac:dyDescent="0.4">
      <c r="B51" s="67">
        <v>19</v>
      </c>
      <c r="C51" s="68" t="s">
        <v>4</v>
      </c>
      <c r="D51" s="68"/>
      <c r="E51" s="69" t="str">
        <f>PHONETIC(E52)</f>
        <v/>
      </c>
      <c r="F51" s="70"/>
      <c r="G51" s="71"/>
      <c r="H51" s="72" t="s">
        <v>15</v>
      </c>
      <c r="I51" s="73"/>
      <c r="J51" s="74"/>
      <c r="L51" s="82"/>
    </row>
    <row r="52" spans="2:12" ht="19.5" customHeight="1" x14ac:dyDescent="0.4">
      <c r="B52" s="67"/>
      <c r="C52" s="76" t="s">
        <v>16</v>
      </c>
      <c r="D52" s="76"/>
      <c r="E52" s="77"/>
      <c r="F52" s="78"/>
      <c r="G52" s="79"/>
      <c r="H52" s="58" t="s">
        <v>14</v>
      </c>
      <c r="I52" s="80"/>
      <c r="J52" s="81"/>
      <c r="L52" s="82"/>
    </row>
    <row r="53" spans="2:12" ht="19.5" customHeight="1" x14ac:dyDescent="0.4">
      <c r="B53" s="67"/>
      <c r="C53" s="83" t="s">
        <v>17</v>
      </c>
      <c r="D53" s="84"/>
      <c r="E53" s="85"/>
      <c r="F53" s="86" t="s">
        <v>18</v>
      </c>
      <c r="G53" s="87" t="b">
        <v>0</v>
      </c>
      <c r="H53" s="88" t="b">
        <v>0</v>
      </c>
      <c r="I53" s="89"/>
      <c r="J53" s="90"/>
      <c r="L53" s="82"/>
    </row>
    <row r="54" spans="2:12" ht="19.5" customHeight="1" x14ac:dyDescent="0.4">
      <c r="B54" s="67">
        <v>20</v>
      </c>
      <c r="C54" s="68" t="s">
        <v>4</v>
      </c>
      <c r="D54" s="68"/>
      <c r="E54" s="69" t="str">
        <f>PHONETIC(E55)</f>
        <v/>
      </c>
      <c r="F54" s="70"/>
      <c r="G54" s="71"/>
      <c r="H54" s="72" t="s">
        <v>15</v>
      </c>
      <c r="I54" s="73"/>
      <c r="J54" s="74"/>
      <c r="L54" s="82"/>
    </row>
    <row r="55" spans="2:12" ht="19.5" customHeight="1" x14ac:dyDescent="0.4">
      <c r="B55" s="67"/>
      <c r="C55" s="76" t="s">
        <v>16</v>
      </c>
      <c r="D55" s="76"/>
      <c r="E55" s="77"/>
      <c r="F55" s="78"/>
      <c r="G55" s="79"/>
      <c r="H55" s="58" t="s">
        <v>14</v>
      </c>
      <c r="I55" s="80"/>
      <c r="J55" s="81"/>
      <c r="L55" s="82"/>
    </row>
    <row r="56" spans="2:12" ht="19.5" customHeight="1" x14ac:dyDescent="0.4">
      <c r="B56" s="67"/>
      <c r="C56" s="83" t="s">
        <v>17</v>
      </c>
      <c r="D56" s="84"/>
      <c r="E56" s="85"/>
      <c r="F56" s="86" t="s">
        <v>18</v>
      </c>
      <c r="G56" s="87" t="b">
        <v>0</v>
      </c>
      <c r="H56" s="88" t="b">
        <v>0</v>
      </c>
      <c r="I56" s="89"/>
      <c r="J56" s="90"/>
      <c r="L56" s="82"/>
    </row>
    <row r="57" spans="2:12" ht="19.5" customHeight="1" x14ac:dyDescent="0.4">
      <c r="B57" s="67">
        <v>21</v>
      </c>
      <c r="C57" s="68" t="s">
        <v>4</v>
      </c>
      <c r="D57" s="68"/>
      <c r="E57" s="69" t="str">
        <f>PHONETIC(E58)</f>
        <v/>
      </c>
      <c r="F57" s="70"/>
      <c r="G57" s="71"/>
      <c r="H57" s="72" t="s">
        <v>15</v>
      </c>
      <c r="I57" s="73"/>
      <c r="J57" s="74"/>
      <c r="L57" s="82"/>
    </row>
    <row r="58" spans="2:12" ht="19.5" customHeight="1" x14ac:dyDescent="0.4">
      <c r="B58" s="67"/>
      <c r="C58" s="76" t="s">
        <v>16</v>
      </c>
      <c r="D58" s="76"/>
      <c r="E58" s="77"/>
      <c r="F58" s="78"/>
      <c r="G58" s="79"/>
      <c r="H58" s="58" t="s">
        <v>14</v>
      </c>
      <c r="I58" s="80"/>
      <c r="J58" s="81"/>
      <c r="L58" s="82"/>
    </row>
    <row r="59" spans="2:12" ht="19.5" customHeight="1" x14ac:dyDescent="0.4">
      <c r="B59" s="67"/>
      <c r="C59" s="83" t="s">
        <v>17</v>
      </c>
      <c r="D59" s="84"/>
      <c r="E59" s="85"/>
      <c r="F59" s="86" t="s">
        <v>18</v>
      </c>
      <c r="G59" s="87" t="b">
        <v>0</v>
      </c>
      <c r="H59" s="88" t="b">
        <v>0</v>
      </c>
      <c r="I59" s="89"/>
      <c r="J59" s="90"/>
      <c r="L59" s="82"/>
    </row>
    <row r="60" spans="2:12" ht="19.5" customHeight="1" x14ac:dyDescent="0.4">
      <c r="B60" s="67">
        <v>22</v>
      </c>
      <c r="C60" s="68" t="s">
        <v>4</v>
      </c>
      <c r="D60" s="68"/>
      <c r="E60" s="69" t="str">
        <f>PHONETIC(E61)</f>
        <v/>
      </c>
      <c r="F60" s="70"/>
      <c r="G60" s="71"/>
      <c r="H60" s="72" t="s">
        <v>15</v>
      </c>
      <c r="I60" s="73"/>
      <c r="J60" s="74"/>
      <c r="L60" s="82"/>
    </row>
    <row r="61" spans="2:12" ht="19.5" customHeight="1" x14ac:dyDescent="0.4">
      <c r="B61" s="67"/>
      <c r="C61" s="76" t="s">
        <v>16</v>
      </c>
      <c r="D61" s="76"/>
      <c r="E61" s="77"/>
      <c r="F61" s="78"/>
      <c r="G61" s="79"/>
      <c r="H61" s="58" t="s">
        <v>14</v>
      </c>
      <c r="I61" s="80"/>
      <c r="J61" s="81"/>
      <c r="L61" s="82"/>
    </row>
    <row r="62" spans="2:12" ht="19.5" customHeight="1" x14ac:dyDescent="0.4">
      <c r="B62" s="67"/>
      <c r="C62" s="83" t="s">
        <v>17</v>
      </c>
      <c r="D62" s="84"/>
      <c r="E62" s="85"/>
      <c r="F62" s="86" t="s">
        <v>18</v>
      </c>
      <c r="G62" s="87"/>
      <c r="H62" s="88" t="b">
        <v>0</v>
      </c>
      <c r="I62" s="89"/>
      <c r="J62" s="90"/>
      <c r="L62" s="82"/>
    </row>
    <row r="63" spans="2:12" ht="19.5" customHeight="1" x14ac:dyDescent="0.4">
      <c r="B63" s="67">
        <v>23</v>
      </c>
      <c r="C63" s="68" t="s">
        <v>4</v>
      </c>
      <c r="D63" s="68"/>
      <c r="E63" s="69" t="str">
        <f>PHONETIC(E64)</f>
        <v/>
      </c>
      <c r="F63" s="70"/>
      <c r="G63" s="71"/>
      <c r="H63" s="72" t="s">
        <v>15</v>
      </c>
      <c r="I63" s="73"/>
      <c r="J63" s="74"/>
      <c r="L63" s="82"/>
    </row>
    <row r="64" spans="2:12" ht="19.5" customHeight="1" x14ac:dyDescent="0.4">
      <c r="B64" s="67"/>
      <c r="C64" s="76" t="s">
        <v>16</v>
      </c>
      <c r="D64" s="76"/>
      <c r="E64" s="77"/>
      <c r="F64" s="78"/>
      <c r="G64" s="79"/>
      <c r="H64" s="58" t="s">
        <v>14</v>
      </c>
      <c r="I64" s="80"/>
      <c r="J64" s="81"/>
      <c r="L64" s="82"/>
    </row>
    <row r="65" spans="2:12" ht="19.5" customHeight="1" x14ac:dyDescent="0.4">
      <c r="B65" s="67"/>
      <c r="C65" s="83" t="s">
        <v>17</v>
      </c>
      <c r="D65" s="84"/>
      <c r="E65" s="85"/>
      <c r="F65" s="86" t="s">
        <v>18</v>
      </c>
      <c r="G65" s="87"/>
      <c r="H65" s="88" t="b">
        <v>0</v>
      </c>
      <c r="I65" s="89"/>
      <c r="J65" s="90"/>
      <c r="L65" s="82"/>
    </row>
    <row r="66" spans="2:12" ht="19.5" customHeight="1" x14ac:dyDescent="0.4">
      <c r="B66" s="67">
        <v>24</v>
      </c>
      <c r="C66" s="68" t="s">
        <v>4</v>
      </c>
      <c r="D66" s="68"/>
      <c r="E66" s="69" t="str">
        <f>PHONETIC(E67)</f>
        <v/>
      </c>
      <c r="F66" s="70"/>
      <c r="G66" s="71"/>
      <c r="H66" s="72" t="s">
        <v>15</v>
      </c>
      <c r="I66" s="73"/>
      <c r="J66" s="74"/>
      <c r="L66" s="82"/>
    </row>
    <row r="67" spans="2:12" ht="19.5" customHeight="1" x14ac:dyDescent="0.4">
      <c r="B67" s="67"/>
      <c r="C67" s="76" t="s">
        <v>16</v>
      </c>
      <c r="D67" s="76"/>
      <c r="E67" s="77"/>
      <c r="F67" s="78"/>
      <c r="G67" s="79"/>
      <c r="H67" s="58" t="s">
        <v>14</v>
      </c>
      <c r="I67" s="80"/>
      <c r="J67" s="81"/>
      <c r="L67" s="82"/>
    </row>
    <row r="68" spans="2:12" ht="19.5" customHeight="1" x14ac:dyDescent="0.4">
      <c r="B68" s="67"/>
      <c r="C68" s="83" t="s">
        <v>17</v>
      </c>
      <c r="D68" s="84"/>
      <c r="E68" s="85"/>
      <c r="F68" s="86" t="s">
        <v>18</v>
      </c>
      <c r="G68" s="87" t="b">
        <v>0</v>
      </c>
      <c r="H68" s="88" t="b">
        <v>0</v>
      </c>
      <c r="I68" s="89"/>
      <c r="J68" s="90"/>
      <c r="L68" s="82"/>
    </row>
    <row r="69" spans="2:12" ht="19.5" customHeight="1" x14ac:dyDescent="0.4">
      <c r="B69" s="67">
        <v>25</v>
      </c>
      <c r="C69" s="68" t="s">
        <v>4</v>
      </c>
      <c r="D69" s="68"/>
      <c r="E69" s="69" t="str">
        <f>PHONETIC(E70)</f>
        <v/>
      </c>
      <c r="F69" s="70"/>
      <c r="G69" s="71"/>
      <c r="H69" s="72" t="s">
        <v>15</v>
      </c>
      <c r="I69" s="73"/>
      <c r="J69" s="74"/>
      <c r="L69" s="82"/>
    </row>
    <row r="70" spans="2:12" ht="19.5" customHeight="1" x14ac:dyDescent="0.4">
      <c r="B70" s="67"/>
      <c r="C70" s="76" t="s">
        <v>16</v>
      </c>
      <c r="D70" s="76"/>
      <c r="E70" s="77"/>
      <c r="F70" s="78"/>
      <c r="G70" s="79"/>
      <c r="H70" s="58" t="s">
        <v>14</v>
      </c>
      <c r="I70" s="80"/>
      <c r="J70" s="81"/>
      <c r="L70" s="82"/>
    </row>
    <row r="71" spans="2:12" ht="19.5" customHeight="1" x14ac:dyDescent="0.4">
      <c r="B71" s="67"/>
      <c r="C71" s="83" t="s">
        <v>17</v>
      </c>
      <c r="D71" s="84"/>
      <c r="E71" s="85"/>
      <c r="F71" s="86" t="s">
        <v>18</v>
      </c>
      <c r="G71" s="87" t="b">
        <v>0</v>
      </c>
      <c r="H71" s="88" t="b">
        <v>0</v>
      </c>
      <c r="I71" s="89"/>
      <c r="J71" s="90"/>
      <c r="L71" s="82"/>
    </row>
    <row r="72" spans="2:12" ht="19.5" customHeight="1" x14ac:dyDescent="0.4">
      <c r="B72" s="67">
        <v>26</v>
      </c>
      <c r="C72" s="68" t="s">
        <v>4</v>
      </c>
      <c r="D72" s="68"/>
      <c r="E72" s="69" t="str">
        <f>PHONETIC(E73)</f>
        <v/>
      </c>
      <c r="F72" s="70"/>
      <c r="G72" s="71"/>
      <c r="H72" s="72" t="s">
        <v>15</v>
      </c>
      <c r="I72" s="73"/>
      <c r="J72" s="74"/>
      <c r="L72" s="82"/>
    </row>
    <row r="73" spans="2:12" ht="19.5" customHeight="1" x14ac:dyDescent="0.4">
      <c r="B73" s="67"/>
      <c r="C73" s="76" t="s">
        <v>16</v>
      </c>
      <c r="D73" s="76"/>
      <c r="E73" s="77"/>
      <c r="F73" s="78"/>
      <c r="G73" s="79"/>
      <c r="H73" s="58" t="s">
        <v>14</v>
      </c>
      <c r="I73" s="80"/>
      <c r="J73" s="81"/>
      <c r="L73" s="82"/>
    </row>
    <row r="74" spans="2:12" ht="19.5" customHeight="1" x14ac:dyDescent="0.4">
      <c r="B74" s="67"/>
      <c r="C74" s="83" t="s">
        <v>17</v>
      </c>
      <c r="D74" s="84"/>
      <c r="E74" s="85"/>
      <c r="F74" s="86" t="s">
        <v>18</v>
      </c>
      <c r="G74" s="87"/>
      <c r="H74" s="88" t="b">
        <v>0</v>
      </c>
      <c r="I74" s="89"/>
      <c r="J74" s="90"/>
      <c r="L74" s="82"/>
    </row>
    <row r="75" spans="2:12" ht="19.5" customHeight="1" x14ac:dyDescent="0.4">
      <c r="B75" s="67">
        <v>27</v>
      </c>
      <c r="C75" s="68" t="s">
        <v>4</v>
      </c>
      <c r="D75" s="68"/>
      <c r="E75" s="69" t="str">
        <f>PHONETIC(E76)</f>
        <v/>
      </c>
      <c r="F75" s="70"/>
      <c r="G75" s="71"/>
      <c r="H75" s="72" t="s">
        <v>15</v>
      </c>
      <c r="I75" s="73"/>
      <c r="J75" s="74"/>
      <c r="L75" s="82"/>
    </row>
    <row r="76" spans="2:12" ht="19.5" customHeight="1" x14ac:dyDescent="0.4">
      <c r="B76" s="67"/>
      <c r="C76" s="76" t="s">
        <v>16</v>
      </c>
      <c r="D76" s="76"/>
      <c r="E76" s="77"/>
      <c r="F76" s="78"/>
      <c r="G76" s="79"/>
      <c r="H76" s="58" t="s">
        <v>14</v>
      </c>
      <c r="I76" s="80"/>
      <c r="J76" s="81"/>
      <c r="L76" s="82"/>
    </row>
    <row r="77" spans="2:12" ht="19.5" customHeight="1" x14ac:dyDescent="0.4">
      <c r="B77" s="67"/>
      <c r="C77" s="83" t="s">
        <v>17</v>
      </c>
      <c r="D77" s="84"/>
      <c r="E77" s="85"/>
      <c r="F77" s="86" t="s">
        <v>18</v>
      </c>
      <c r="G77" s="87" t="b">
        <v>0</v>
      </c>
      <c r="H77" s="88" t="b">
        <v>0</v>
      </c>
      <c r="I77" s="89"/>
      <c r="J77" s="90"/>
      <c r="L77" s="82"/>
    </row>
    <row r="78" spans="2:12" ht="19.5" customHeight="1" x14ac:dyDescent="0.4">
      <c r="B78" s="67">
        <v>28</v>
      </c>
      <c r="C78" s="68" t="s">
        <v>4</v>
      </c>
      <c r="D78" s="68"/>
      <c r="E78" s="69" t="str">
        <f>PHONETIC(E79)</f>
        <v/>
      </c>
      <c r="F78" s="70"/>
      <c r="G78" s="71"/>
      <c r="H78" s="72" t="s">
        <v>15</v>
      </c>
      <c r="I78" s="73"/>
      <c r="J78" s="74"/>
      <c r="L78" s="82"/>
    </row>
    <row r="79" spans="2:12" ht="19.5" customHeight="1" x14ac:dyDescent="0.4">
      <c r="B79" s="67"/>
      <c r="C79" s="76" t="s">
        <v>16</v>
      </c>
      <c r="D79" s="76"/>
      <c r="E79" s="77"/>
      <c r="F79" s="78"/>
      <c r="G79" s="79"/>
      <c r="H79" s="58" t="s">
        <v>14</v>
      </c>
      <c r="I79" s="80"/>
      <c r="J79" s="81"/>
      <c r="L79" s="82"/>
    </row>
    <row r="80" spans="2:12" ht="19.5" customHeight="1" x14ac:dyDescent="0.4">
      <c r="B80" s="67"/>
      <c r="C80" s="83" t="s">
        <v>17</v>
      </c>
      <c r="D80" s="84"/>
      <c r="E80" s="85"/>
      <c r="F80" s="86" t="s">
        <v>18</v>
      </c>
      <c r="G80" s="87" t="b">
        <v>0</v>
      </c>
      <c r="H80" s="88" t="b">
        <v>0</v>
      </c>
      <c r="I80" s="89"/>
      <c r="J80" s="90"/>
      <c r="L80" s="82"/>
    </row>
    <row r="81" spans="2:12" ht="19.5" customHeight="1" x14ac:dyDescent="0.4">
      <c r="B81" s="67">
        <v>29</v>
      </c>
      <c r="C81" s="68" t="s">
        <v>4</v>
      </c>
      <c r="D81" s="68"/>
      <c r="E81" s="69" t="str">
        <f>PHONETIC(E82)</f>
        <v/>
      </c>
      <c r="F81" s="70"/>
      <c r="G81" s="71"/>
      <c r="H81" s="72" t="s">
        <v>15</v>
      </c>
      <c r="I81" s="73"/>
      <c r="J81" s="74"/>
      <c r="L81" s="82"/>
    </row>
    <row r="82" spans="2:12" ht="19.5" customHeight="1" x14ac:dyDescent="0.4">
      <c r="B82" s="67"/>
      <c r="C82" s="76" t="s">
        <v>16</v>
      </c>
      <c r="D82" s="76"/>
      <c r="E82" s="77"/>
      <c r="F82" s="78"/>
      <c r="G82" s="79"/>
      <c r="H82" s="58" t="s">
        <v>14</v>
      </c>
      <c r="I82" s="80"/>
      <c r="J82" s="81"/>
      <c r="L82" s="82"/>
    </row>
    <row r="83" spans="2:12" ht="19.5" customHeight="1" x14ac:dyDescent="0.4">
      <c r="B83" s="67"/>
      <c r="C83" s="83" t="s">
        <v>17</v>
      </c>
      <c r="D83" s="84"/>
      <c r="E83" s="85"/>
      <c r="F83" s="86" t="s">
        <v>18</v>
      </c>
      <c r="G83" s="87" t="b">
        <v>0</v>
      </c>
      <c r="H83" s="88" t="b">
        <v>0</v>
      </c>
      <c r="I83" s="89" t="b">
        <v>0</v>
      </c>
      <c r="J83" s="90"/>
      <c r="L83" s="82"/>
    </row>
    <row r="84" spans="2:12" ht="19.5" customHeight="1" x14ac:dyDescent="0.4">
      <c r="B84" s="67">
        <v>30</v>
      </c>
      <c r="C84" s="68" t="s">
        <v>4</v>
      </c>
      <c r="D84" s="68"/>
      <c r="E84" s="69" t="str">
        <f>PHONETIC(E85)</f>
        <v/>
      </c>
      <c r="F84" s="70"/>
      <c r="G84" s="71"/>
      <c r="H84" s="72" t="s">
        <v>15</v>
      </c>
      <c r="I84" s="73"/>
      <c r="J84" s="74"/>
      <c r="L84" s="82"/>
    </row>
    <row r="85" spans="2:12" ht="19.5" customHeight="1" x14ac:dyDescent="0.4">
      <c r="B85" s="67"/>
      <c r="C85" s="76" t="s">
        <v>16</v>
      </c>
      <c r="D85" s="76"/>
      <c r="E85" s="77"/>
      <c r="F85" s="78"/>
      <c r="G85" s="79"/>
      <c r="H85" s="58" t="s">
        <v>14</v>
      </c>
      <c r="I85" s="80"/>
      <c r="J85" s="81"/>
      <c r="L85" s="82"/>
    </row>
    <row r="86" spans="2:12" ht="19.5" customHeight="1" x14ac:dyDescent="0.4">
      <c r="B86" s="67"/>
      <c r="C86" s="83" t="s">
        <v>17</v>
      </c>
      <c r="D86" s="84"/>
      <c r="E86" s="85"/>
      <c r="F86" s="86" t="s">
        <v>18</v>
      </c>
      <c r="G86" s="87" t="b">
        <v>0</v>
      </c>
      <c r="H86" s="88" t="b">
        <v>0</v>
      </c>
      <c r="I86" s="89" t="b">
        <v>0</v>
      </c>
      <c r="J86" s="90"/>
      <c r="L86" s="82"/>
    </row>
    <row r="87" spans="2:12" ht="19.5" customHeight="1" x14ac:dyDescent="0.4">
      <c r="B87" s="67">
        <v>31</v>
      </c>
      <c r="C87" s="68" t="s">
        <v>4</v>
      </c>
      <c r="D87" s="68"/>
      <c r="E87" s="69" t="str">
        <f>PHONETIC(E88)</f>
        <v/>
      </c>
      <c r="F87" s="70"/>
      <c r="G87" s="71"/>
      <c r="H87" s="72" t="s">
        <v>15</v>
      </c>
      <c r="I87" s="73"/>
      <c r="J87" s="74"/>
      <c r="L87" s="82"/>
    </row>
    <row r="88" spans="2:12" ht="19.5" customHeight="1" x14ac:dyDescent="0.4">
      <c r="B88" s="67"/>
      <c r="C88" s="76" t="s">
        <v>16</v>
      </c>
      <c r="D88" s="76"/>
      <c r="E88" s="77"/>
      <c r="F88" s="78"/>
      <c r="G88" s="79"/>
      <c r="H88" s="58" t="s">
        <v>14</v>
      </c>
      <c r="I88" s="80"/>
      <c r="J88" s="81"/>
      <c r="L88" s="82"/>
    </row>
    <row r="89" spans="2:12" ht="19.5" customHeight="1" x14ac:dyDescent="0.4">
      <c r="B89" s="67"/>
      <c r="C89" s="83" t="s">
        <v>17</v>
      </c>
      <c r="D89" s="84"/>
      <c r="E89" s="85"/>
      <c r="F89" s="86" t="s">
        <v>18</v>
      </c>
      <c r="G89" s="87" t="b">
        <v>0</v>
      </c>
      <c r="H89" s="88" t="b">
        <v>0</v>
      </c>
      <c r="I89" s="89"/>
      <c r="J89" s="90"/>
      <c r="L89" s="82"/>
    </row>
    <row r="90" spans="2:12" ht="19.5" customHeight="1" x14ac:dyDescent="0.4">
      <c r="B90" s="67">
        <v>32</v>
      </c>
      <c r="C90" s="68" t="s">
        <v>4</v>
      </c>
      <c r="D90" s="68"/>
      <c r="E90" s="69" t="str">
        <f>PHONETIC(E91)</f>
        <v/>
      </c>
      <c r="F90" s="70"/>
      <c r="G90" s="71"/>
      <c r="H90" s="72" t="s">
        <v>15</v>
      </c>
      <c r="I90" s="73"/>
      <c r="J90" s="74"/>
      <c r="L90" s="82"/>
    </row>
    <row r="91" spans="2:12" ht="19.5" customHeight="1" x14ac:dyDescent="0.4">
      <c r="B91" s="67"/>
      <c r="C91" s="76" t="s">
        <v>16</v>
      </c>
      <c r="D91" s="76"/>
      <c r="E91" s="77"/>
      <c r="F91" s="78"/>
      <c r="G91" s="79"/>
      <c r="H91" s="58" t="s">
        <v>14</v>
      </c>
      <c r="I91" s="80"/>
      <c r="J91" s="81"/>
      <c r="L91" s="82"/>
    </row>
    <row r="92" spans="2:12" ht="19.5" customHeight="1" x14ac:dyDescent="0.4">
      <c r="B92" s="67"/>
      <c r="C92" s="83" t="s">
        <v>17</v>
      </c>
      <c r="D92" s="84"/>
      <c r="E92" s="85"/>
      <c r="F92" s="86" t="s">
        <v>18</v>
      </c>
      <c r="G92" s="87"/>
      <c r="H92" s="88" t="b">
        <v>0</v>
      </c>
      <c r="I92" s="89"/>
      <c r="J92" s="90"/>
      <c r="L92" s="82"/>
    </row>
    <row r="93" spans="2:12" ht="19.5" customHeight="1" x14ac:dyDescent="0.4">
      <c r="B93" s="67">
        <v>33</v>
      </c>
      <c r="C93" s="68" t="s">
        <v>4</v>
      </c>
      <c r="D93" s="68"/>
      <c r="E93" s="69" t="str">
        <f>PHONETIC(E94)</f>
        <v/>
      </c>
      <c r="F93" s="70"/>
      <c r="G93" s="71"/>
      <c r="H93" s="72" t="s">
        <v>15</v>
      </c>
      <c r="I93" s="73"/>
      <c r="J93" s="74"/>
      <c r="L93" s="82"/>
    </row>
    <row r="94" spans="2:12" ht="19.5" customHeight="1" x14ac:dyDescent="0.4">
      <c r="B94" s="67"/>
      <c r="C94" s="76" t="s">
        <v>16</v>
      </c>
      <c r="D94" s="76"/>
      <c r="E94" s="77"/>
      <c r="F94" s="78"/>
      <c r="G94" s="79"/>
      <c r="H94" s="58" t="s">
        <v>14</v>
      </c>
      <c r="I94" s="80"/>
      <c r="J94" s="81"/>
      <c r="L94" s="82"/>
    </row>
    <row r="95" spans="2:12" ht="19.5" customHeight="1" x14ac:dyDescent="0.4">
      <c r="B95" s="67"/>
      <c r="C95" s="83" t="s">
        <v>17</v>
      </c>
      <c r="D95" s="84"/>
      <c r="E95" s="85"/>
      <c r="F95" s="86" t="s">
        <v>18</v>
      </c>
      <c r="G95" s="87"/>
      <c r="H95" s="88" t="b">
        <v>0</v>
      </c>
      <c r="I95" s="89"/>
      <c r="J95" s="90"/>
      <c r="L95" s="82"/>
    </row>
    <row r="96" spans="2:12" ht="19.5" customHeight="1" x14ac:dyDescent="0.4">
      <c r="B96" s="67">
        <v>34</v>
      </c>
      <c r="C96" s="68" t="s">
        <v>4</v>
      </c>
      <c r="D96" s="68"/>
      <c r="E96" s="69" t="str">
        <f>PHONETIC(E97)</f>
        <v/>
      </c>
      <c r="F96" s="70"/>
      <c r="G96" s="71"/>
      <c r="H96" s="72" t="s">
        <v>15</v>
      </c>
      <c r="I96" s="73"/>
      <c r="J96" s="74"/>
      <c r="L96" s="82"/>
    </row>
    <row r="97" spans="2:12" ht="19.5" customHeight="1" x14ac:dyDescent="0.4">
      <c r="B97" s="67"/>
      <c r="C97" s="76" t="s">
        <v>16</v>
      </c>
      <c r="D97" s="76"/>
      <c r="E97" s="77"/>
      <c r="F97" s="78"/>
      <c r="G97" s="79"/>
      <c r="H97" s="58" t="s">
        <v>14</v>
      </c>
      <c r="I97" s="80"/>
      <c r="J97" s="81"/>
      <c r="L97" s="82"/>
    </row>
    <row r="98" spans="2:12" ht="19.5" customHeight="1" x14ac:dyDescent="0.4">
      <c r="B98" s="67"/>
      <c r="C98" s="83" t="s">
        <v>17</v>
      </c>
      <c r="D98" s="84"/>
      <c r="E98" s="85"/>
      <c r="F98" s="86" t="s">
        <v>18</v>
      </c>
      <c r="G98" s="87" t="b">
        <v>0</v>
      </c>
      <c r="H98" s="88" t="b">
        <v>0</v>
      </c>
      <c r="I98" s="89"/>
      <c r="J98" s="90"/>
      <c r="L98" s="82"/>
    </row>
    <row r="99" spans="2:12" ht="19.5" customHeight="1" x14ac:dyDescent="0.4">
      <c r="B99" s="67">
        <v>35</v>
      </c>
      <c r="C99" s="68" t="s">
        <v>4</v>
      </c>
      <c r="D99" s="68"/>
      <c r="E99" s="69" t="str">
        <f>PHONETIC(E100)</f>
        <v/>
      </c>
      <c r="F99" s="70"/>
      <c r="G99" s="71"/>
      <c r="H99" s="72" t="s">
        <v>15</v>
      </c>
      <c r="I99" s="73"/>
      <c r="J99" s="74"/>
      <c r="L99" s="82"/>
    </row>
    <row r="100" spans="2:12" ht="19.5" customHeight="1" x14ac:dyDescent="0.4">
      <c r="B100" s="67"/>
      <c r="C100" s="76" t="s">
        <v>16</v>
      </c>
      <c r="D100" s="76"/>
      <c r="E100" s="77"/>
      <c r="F100" s="78"/>
      <c r="G100" s="79"/>
      <c r="H100" s="58" t="s">
        <v>14</v>
      </c>
      <c r="I100" s="80"/>
      <c r="J100" s="81"/>
      <c r="L100" s="82"/>
    </row>
    <row r="101" spans="2:12" ht="19.5" customHeight="1" x14ac:dyDescent="0.4">
      <c r="B101" s="67"/>
      <c r="C101" s="83" t="s">
        <v>17</v>
      </c>
      <c r="D101" s="84"/>
      <c r="E101" s="85"/>
      <c r="F101" s="86" t="s">
        <v>18</v>
      </c>
      <c r="G101" s="87" t="b">
        <v>0</v>
      </c>
      <c r="H101" s="88" t="b">
        <v>0</v>
      </c>
      <c r="I101" s="89"/>
      <c r="J101" s="90"/>
      <c r="L101" s="82"/>
    </row>
    <row r="102" spans="2:12" ht="19.5" customHeight="1" x14ac:dyDescent="0.4">
      <c r="B102" s="67">
        <v>36</v>
      </c>
      <c r="C102" s="68" t="s">
        <v>4</v>
      </c>
      <c r="D102" s="68"/>
      <c r="E102" s="69" t="str">
        <f>PHONETIC(E103)</f>
        <v/>
      </c>
      <c r="F102" s="70"/>
      <c r="G102" s="71"/>
      <c r="H102" s="72" t="s">
        <v>15</v>
      </c>
      <c r="I102" s="73"/>
      <c r="J102" s="74"/>
      <c r="L102" s="82"/>
    </row>
    <row r="103" spans="2:12" ht="19.5" customHeight="1" x14ac:dyDescent="0.4">
      <c r="B103" s="67"/>
      <c r="C103" s="76" t="s">
        <v>16</v>
      </c>
      <c r="D103" s="76"/>
      <c r="E103" s="77"/>
      <c r="F103" s="78"/>
      <c r="G103" s="79"/>
      <c r="H103" s="58" t="s">
        <v>14</v>
      </c>
      <c r="I103" s="80"/>
      <c r="J103" s="81"/>
      <c r="L103" s="82"/>
    </row>
    <row r="104" spans="2:12" ht="19.5" customHeight="1" x14ac:dyDescent="0.4">
      <c r="B104" s="67"/>
      <c r="C104" s="83" t="s">
        <v>17</v>
      </c>
      <c r="D104" s="84"/>
      <c r="E104" s="85"/>
      <c r="F104" s="86" t="s">
        <v>18</v>
      </c>
      <c r="G104" s="87" t="b">
        <v>0</v>
      </c>
      <c r="H104" s="88" t="b">
        <v>0</v>
      </c>
      <c r="I104" s="89"/>
      <c r="J104" s="90"/>
      <c r="L104" s="82"/>
    </row>
    <row r="105" spans="2:12" ht="19.5" customHeight="1" x14ac:dyDescent="0.4">
      <c r="B105" s="67">
        <v>37</v>
      </c>
      <c r="C105" s="68" t="s">
        <v>4</v>
      </c>
      <c r="D105" s="68"/>
      <c r="E105" s="69" t="str">
        <f>PHONETIC(E106)</f>
        <v/>
      </c>
      <c r="F105" s="70"/>
      <c r="G105" s="71"/>
      <c r="H105" s="72" t="s">
        <v>15</v>
      </c>
      <c r="I105" s="73"/>
      <c r="J105" s="74"/>
      <c r="L105" s="82"/>
    </row>
    <row r="106" spans="2:12" ht="19.5" customHeight="1" x14ac:dyDescent="0.4">
      <c r="B106" s="67"/>
      <c r="C106" s="76" t="s">
        <v>16</v>
      </c>
      <c r="D106" s="76"/>
      <c r="E106" s="77"/>
      <c r="F106" s="78"/>
      <c r="G106" s="79"/>
      <c r="H106" s="58" t="s">
        <v>14</v>
      </c>
      <c r="I106" s="80"/>
      <c r="J106" s="81"/>
      <c r="L106" s="82"/>
    </row>
    <row r="107" spans="2:12" ht="19.5" customHeight="1" x14ac:dyDescent="0.4">
      <c r="B107" s="67"/>
      <c r="C107" s="83" t="s">
        <v>17</v>
      </c>
      <c r="D107" s="84"/>
      <c r="E107" s="85"/>
      <c r="F107" s="86" t="s">
        <v>18</v>
      </c>
      <c r="G107" s="87"/>
      <c r="H107" s="88" t="b">
        <v>0</v>
      </c>
      <c r="I107" s="89"/>
      <c r="J107" s="90"/>
      <c r="L107" s="82"/>
    </row>
    <row r="108" spans="2:12" ht="19.5" customHeight="1" x14ac:dyDescent="0.4">
      <c r="B108" s="67">
        <v>38</v>
      </c>
      <c r="C108" s="68" t="s">
        <v>4</v>
      </c>
      <c r="D108" s="68"/>
      <c r="E108" s="69" t="str">
        <f>PHONETIC(E109)</f>
        <v/>
      </c>
      <c r="F108" s="70"/>
      <c r="G108" s="71"/>
      <c r="H108" s="72" t="s">
        <v>15</v>
      </c>
      <c r="I108" s="73"/>
      <c r="J108" s="74"/>
      <c r="L108" s="82"/>
    </row>
    <row r="109" spans="2:12" ht="19.5" customHeight="1" x14ac:dyDescent="0.4">
      <c r="B109" s="67"/>
      <c r="C109" s="76" t="s">
        <v>16</v>
      </c>
      <c r="D109" s="76"/>
      <c r="E109" s="77"/>
      <c r="F109" s="78"/>
      <c r="G109" s="79"/>
      <c r="H109" s="58" t="s">
        <v>14</v>
      </c>
      <c r="I109" s="80"/>
      <c r="J109" s="81"/>
      <c r="L109" s="82"/>
    </row>
    <row r="110" spans="2:12" ht="19.5" customHeight="1" x14ac:dyDescent="0.4">
      <c r="B110" s="67"/>
      <c r="C110" s="83" t="s">
        <v>17</v>
      </c>
      <c r="D110" s="84"/>
      <c r="E110" s="85"/>
      <c r="F110" s="86" t="s">
        <v>18</v>
      </c>
      <c r="G110" s="87"/>
      <c r="H110" s="88" t="b">
        <v>0</v>
      </c>
      <c r="I110" s="89"/>
      <c r="J110" s="90"/>
      <c r="L110" s="82"/>
    </row>
    <row r="111" spans="2:12" ht="19.5" customHeight="1" x14ac:dyDescent="0.4">
      <c r="B111" s="67">
        <v>39</v>
      </c>
      <c r="C111" s="68" t="s">
        <v>4</v>
      </c>
      <c r="D111" s="68"/>
      <c r="E111" s="69" t="str">
        <f>PHONETIC(E112)</f>
        <v/>
      </c>
      <c r="F111" s="70"/>
      <c r="G111" s="71"/>
      <c r="H111" s="72" t="s">
        <v>15</v>
      </c>
      <c r="I111" s="73"/>
      <c r="J111" s="74"/>
      <c r="L111" s="82"/>
    </row>
    <row r="112" spans="2:12" ht="19.5" customHeight="1" x14ac:dyDescent="0.4">
      <c r="B112" s="67"/>
      <c r="C112" s="76" t="s">
        <v>16</v>
      </c>
      <c r="D112" s="76"/>
      <c r="E112" s="77"/>
      <c r="F112" s="78"/>
      <c r="G112" s="79"/>
      <c r="H112" s="58" t="s">
        <v>14</v>
      </c>
      <c r="I112" s="80"/>
      <c r="J112" s="81"/>
      <c r="L112" s="82"/>
    </row>
    <row r="113" spans="2:12" ht="19.5" customHeight="1" x14ac:dyDescent="0.4">
      <c r="B113" s="67"/>
      <c r="C113" s="83" t="s">
        <v>17</v>
      </c>
      <c r="D113" s="84"/>
      <c r="E113" s="85"/>
      <c r="F113" s="86" t="s">
        <v>18</v>
      </c>
      <c r="G113" s="87" t="b">
        <v>0</v>
      </c>
      <c r="H113" s="88" t="b">
        <v>0</v>
      </c>
      <c r="I113" s="89"/>
      <c r="J113" s="90"/>
      <c r="L113" s="82"/>
    </row>
    <row r="114" spans="2:12" ht="19.5" customHeight="1" x14ac:dyDescent="0.4">
      <c r="B114" s="67">
        <v>40</v>
      </c>
      <c r="C114" s="68" t="s">
        <v>4</v>
      </c>
      <c r="D114" s="68"/>
      <c r="E114" s="69" t="str">
        <f>PHONETIC(E115)</f>
        <v/>
      </c>
      <c r="F114" s="70"/>
      <c r="G114" s="71"/>
      <c r="H114" s="72" t="s">
        <v>15</v>
      </c>
      <c r="I114" s="73"/>
      <c r="J114" s="74"/>
      <c r="L114" s="82"/>
    </row>
    <row r="115" spans="2:12" ht="19.5" customHeight="1" x14ac:dyDescent="0.4">
      <c r="B115" s="67"/>
      <c r="C115" s="76" t="s">
        <v>16</v>
      </c>
      <c r="D115" s="76"/>
      <c r="E115" s="77"/>
      <c r="F115" s="78"/>
      <c r="G115" s="79"/>
      <c r="H115" s="58" t="s">
        <v>14</v>
      </c>
      <c r="I115" s="80"/>
      <c r="J115" s="81"/>
      <c r="L115" s="82"/>
    </row>
    <row r="116" spans="2:12" ht="19.5" customHeight="1" x14ac:dyDescent="0.4">
      <c r="B116" s="67"/>
      <c r="C116" s="83" t="s">
        <v>17</v>
      </c>
      <c r="D116" s="84"/>
      <c r="E116" s="85"/>
      <c r="F116" s="86" t="s">
        <v>18</v>
      </c>
      <c r="G116" s="87" t="b">
        <v>0</v>
      </c>
      <c r="H116" s="88" t="b">
        <v>0</v>
      </c>
      <c r="I116" s="89"/>
      <c r="J116" s="90"/>
      <c r="L116" s="82"/>
    </row>
    <row r="117" spans="2:12" ht="19.5" customHeight="1" x14ac:dyDescent="0.4">
      <c r="B117" s="67">
        <v>41</v>
      </c>
      <c r="C117" s="68" t="s">
        <v>4</v>
      </c>
      <c r="D117" s="68"/>
      <c r="E117" s="69" t="str">
        <f>PHONETIC(E118)</f>
        <v/>
      </c>
      <c r="F117" s="70"/>
      <c r="G117" s="71"/>
      <c r="H117" s="72" t="s">
        <v>15</v>
      </c>
      <c r="I117" s="73"/>
      <c r="J117" s="74"/>
      <c r="L117" s="82"/>
    </row>
    <row r="118" spans="2:12" ht="19.5" customHeight="1" x14ac:dyDescent="0.4">
      <c r="B118" s="67"/>
      <c r="C118" s="76" t="s">
        <v>16</v>
      </c>
      <c r="D118" s="76"/>
      <c r="E118" s="77"/>
      <c r="F118" s="78"/>
      <c r="G118" s="79"/>
      <c r="H118" s="58" t="s">
        <v>14</v>
      </c>
      <c r="I118" s="80"/>
      <c r="J118" s="81"/>
      <c r="L118" s="82"/>
    </row>
    <row r="119" spans="2:12" ht="19.5" customHeight="1" x14ac:dyDescent="0.4">
      <c r="B119" s="67"/>
      <c r="C119" s="83" t="s">
        <v>17</v>
      </c>
      <c r="D119" s="84"/>
      <c r="E119" s="85"/>
      <c r="F119" s="86" t="s">
        <v>18</v>
      </c>
      <c r="G119" s="87" t="b">
        <v>0</v>
      </c>
      <c r="H119" s="88" t="b">
        <v>0</v>
      </c>
      <c r="I119" s="89"/>
      <c r="J119" s="90"/>
      <c r="L119" s="82"/>
    </row>
    <row r="120" spans="2:12" ht="19.5" customHeight="1" x14ac:dyDescent="0.4">
      <c r="B120" s="67">
        <v>42</v>
      </c>
      <c r="C120" s="68" t="s">
        <v>4</v>
      </c>
      <c r="D120" s="68"/>
      <c r="E120" s="69" t="str">
        <f>PHONETIC(E121)</f>
        <v/>
      </c>
      <c r="F120" s="70"/>
      <c r="G120" s="71"/>
      <c r="H120" s="72" t="s">
        <v>15</v>
      </c>
      <c r="I120" s="73"/>
      <c r="J120" s="74"/>
      <c r="L120" s="82"/>
    </row>
    <row r="121" spans="2:12" ht="19.5" customHeight="1" x14ac:dyDescent="0.4">
      <c r="B121" s="67"/>
      <c r="C121" s="76" t="s">
        <v>16</v>
      </c>
      <c r="D121" s="76"/>
      <c r="E121" s="77"/>
      <c r="F121" s="78"/>
      <c r="G121" s="79"/>
      <c r="H121" s="58" t="s">
        <v>14</v>
      </c>
      <c r="I121" s="80"/>
      <c r="J121" s="81"/>
      <c r="L121" s="82"/>
    </row>
    <row r="122" spans="2:12" ht="19.5" customHeight="1" x14ac:dyDescent="0.4">
      <c r="B122" s="67"/>
      <c r="C122" s="83" t="s">
        <v>17</v>
      </c>
      <c r="D122" s="84"/>
      <c r="E122" s="85"/>
      <c r="F122" s="86" t="s">
        <v>18</v>
      </c>
      <c r="G122" s="87" t="b">
        <v>0</v>
      </c>
      <c r="H122" s="88" t="b">
        <v>0</v>
      </c>
      <c r="I122" s="89"/>
      <c r="J122" s="90"/>
      <c r="L122" s="82"/>
    </row>
    <row r="123" spans="2:12" ht="19.5" customHeight="1" x14ac:dyDescent="0.4">
      <c r="B123" s="67">
        <v>43</v>
      </c>
      <c r="C123" s="68" t="s">
        <v>4</v>
      </c>
      <c r="D123" s="68"/>
      <c r="E123" s="69" t="str">
        <f>PHONETIC(E124)</f>
        <v/>
      </c>
      <c r="F123" s="70"/>
      <c r="G123" s="71"/>
      <c r="H123" s="72" t="s">
        <v>15</v>
      </c>
      <c r="I123" s="73"/>
      <c r="J123" s="74"/>
      <c r="L123" s="82"/>
    </row>
    <row r="124" spans="2:12" ht="19.5" customHeight="1" x14ac:dyDescent="0.4">
      <c r="B124" s="67"/>
      <c r="C124" s="76" t="s">
        <v>16</v>
      </c>
      <c r="D124" s="76"/>
      <c r="E124" s="77"/>
      <c r="F124" s="78"/>
      <c r="G124" s="79"/>
      <c r="H124" s="58" t="s">
        <v>14</v>
      </c>
      <c r="I124" s="80"/>
      <c r="J124" s="81"/>
      <c r="L124" s="82"/>
    </row>
    <row r="125" spans="2:12" ht="19.5" customHeight="1" x14ac:dyDescent="0.4">
      <c r="B125" s="67"/>
      <c r="C125" s="83" t="s">
        <v>17</v>
      </c>
      <c r="D125" s="84"/>
      <c r="E125" s="85"/>
      <c r="F125" s="86" t="s">
        <v>18</v>
      </c>
      <c r="G125" s="87" t="b">
        <v>0</v>
      </c>
      <c r="H125" s="88" t="b">
        <v>0</v>
      </c>
      <c r="I125" s="89"/>
      <c r="J125" s="90"/>
      <c r="L125" s="82"/>
    </row>
    <row r="126" spans="2:12" ht="19.5" customHeight="1" x14ac:dyDescent="0.4">
      <c r="B126" s="67">
        <v>44</v>
      </c>
      <c r="C126" s="68" t="s">
        <v>4</v>
      </c>
      <c r="D126" s="68"/>
      <c r="E126" s="69" t="str">
        <f>PHONETIC(E127)</f>
        <v/>
      </c>
      <c r="F126" s="70"/>
      <c r="G126" s="71"/>
      <c r="H126" s="72" t="s">
        <v>15</v>
      </c>
      <c r="I126" s="73"/>
      <c r="J126" s="74"/>
      <c r="L126" s="82"/>
    </row>
    <row r="127" spans="2:12" ht="19.5" customHeight="1" x14ac:dyDescent="0.4">
      <c r="B127" s="67"/>
      <c r="C127" s="76" t="s">
        <v>16</v>
      </c>
      <c r="D127" s="76"/>
      <c r="E127" s="77"/>
      <c r="F127" s="78"/>
      <c r="G127" s="79"/>
      <c r="H127" s="58" t="s">
        <v>14</v>
      </c>
      <c r="I127" s="80"/>
      <c r="J127" s="81"/>
      <c r="L127" s="82"/>
    </row>
    <row r="128" spans="2:12" ht="19.5" customHeight="1" x14ac:dyDescent="0.4">
      <c r="B128" s="67"/>
      <c r="C128" s="83" t="s">
        <v>17</v>
      </c>
      <c r="D128" s="84"/>
      <c r="E128" s="85"/>
      <c r="F128" s="86" t="s">
        <v>18</v>
      </c>
      <c r="G128" s="87" t="b">
        <v>0</v>
      </c>
      <c r="H128" s="88" t="b">
        <v>0</v>
      </c>
      <c r="I128" s="89"/>
      <c r="J128" s="90"/>
      <c r="L128" s="82"/>
    </row>
    <row r="129" spans="2:12" ht="19.5" customHeight="1" x14ac:dyDescent="0.4">
      <c r="B129" s="67">
        <v>45</v>
      </c>
      <c r="C129" s="68" t="s">
        <v>4</v>
      </c>
      <c r="D129" s="68"/>
      <c r="E129" s="69" t="str">
        <f>PHONETIC(E130)</f>
        <v/>
      </c>
      <c r="F129" s="70"/>
      <c r="G129" s="71"/>
      <c r="H129" s="72" t="s">
        <v>15</v>
      </c>
      <c r="I129" s="73"/>
      <c r="J129" s="74"/>
      <c r="L129" s="82"/>
    </row>
    <row r="130" spans="2:12" ht="19.5" customHeight="1" x14ac:dyDescent="0.4">
      <c r="B130" s="67"/>
      <c r="C130" s="76" t="s">
        <v>16</v>
      </c>
      <c r="D130" s="76"/>
      <c r="E130" s="77"/>
      <c r="F130" s="78"/>
      <c r="G130" s="79"/>
      <c r="H130" s="58" t="s">
        <v>14</v>
      </c>
      <c r="I130" s="80"/>
      <c r="J130" s="81"/>
      <c r="L130" s="82"/>
    </row>
    <row r="131" spans="2:12" ht="19.5" customHeight="1" x14ac:dyDescent="0.4">
      <c r="B131" s="67"/>
      <c r="C131" s="83" t="s">
        <v>17</v>
      </c>
      <c r="D131" s="84"/>
      <c r="E131" s="85"/>
      <c r="F131" s="86" t="s">
        <v>18</v>
      </c>
      <c r="G131" s="87" t="b">
        <v>0</v>
      </c>
      <c r="H131" s="88" t="b">
        <v>0</v>
      </c>
      <c r="I131" s="89"/>
      <c r="J131" s="90"/>
      <c r="L131" s="82"/>
    </row>
    <row r="133" spans="2:12" ht="19.5" customHeight="1" x14ac:dyDescent="0.4">
      <c r="B133" s="40" t="s">
        <v>39</v>
      </c>
      <c r="G133" s="40" t="s">
        <v>40</v>
      </c>
    </row>
    <row r="134" spans="2:12" ht="19.5" customHeight="1" x14ac:dyDescent="0.4">
      <c r="B134" s="95" t="s">
        <v>27</v>
      </c>
      <c r="C134" s="122"/>
      <c r="D134" s="122"/>
      <c r="E134" s="123">
        <f>COUNTIF(E14:E131,"A")</f>
        <v>0</v>
      </c>
      <c r="F134" s="124">
        <f>IF(E134="","",3600*E134)</f>
        <v>0</v>
      </c>
      <c r="G134" s="95" t="s">
        <v>31</v>
      </c>
      <c r="H134" s="122"/>
      <c r="I134" s="125">
        <f>COUNTIF(G14:G131,"true")</f>
        <v>0</v>
      </c>
      <c r="J134" s="124">
        <f>IF(I134="","",2300*I134)</f>
        <v>0</v>
      </c>
    </row>
    <row r="135" spans="2:12" ht="19.5" customHeight="1" thickBot="1" x14ac:dyDescent="0.45">
      <c r="B135" s="95" t="s">
        <v>28</v>
      </c>
      <c r="C135" s="122"/>
      <c r="D135" s="126"/>
      <c r="E135" s="123">
        <f>COUNTIF(E14:E131,"B")</f>
        <v>0</v>
      </c>
      <c r="F135" s="124">
        <f>IF(E135="","",9200*E135)</f>
        <v>0</v>
      </c>
      <c r="G135" s="97" t="s">
        <v>32</v>
      </c>
      <c r="H135" s="127"/>
      <c r="I135" s="128">
        <f>COUNTIF(H14:H131,"true")</f>
        <v>0</v>
      </c>
      <c r="J135" s="129">
        <f>IF(I135="","",600*I135)</f>
        <v>0</v>
      </c>
    </row>
    <row r="136" spans="2:12" ht="19.5" customHeight="1" x14ac:dyDescent="0.4">
      <c r="B136" s="95" t="s">
        <v>29</v>
      </c>
      <c r="C136" s="122"/>
      <c r="D136" s="122"/>
      <c r="E136" s="123">
        <f>COUNTIF(E14:E131,"C")</f>
        <v>0</v>
      </c>
      <c r="F136" s="130">
        <f>IF(E136="","",13300*E136)</f>
        <v>0</v>
      </c>
      <c r="G136" s="131" t="s">
        <v>41</v>
      </c>
      <c r="H136" s="132"/>
      <c r="I136" s="133">
        <f>E134+E135+E136+E137</f>
        <v>0</v>
      </c>
      <c r="J136" s="134">
        <f>F134+F135+F136+F137</f>
        <v>0</v>
      </c>
    </row>
    <row r="137" spans="2:12" ht="19.5" customHeight="1" thickBot="1" x14ac:dyDescent="0.45">
      <c r="B137" s="95" t="s">
        <v>30</v>
      </c>
      <c r="C137" s="122"/>
      <c r="D137" s="126"/>
      <c r="E137" s="123">
        <f>COUNTIF(E14:E131,"D")</f>
        <v>0</v>
      </c>
      <c r="F137" s="130">
        <f>IF(E137="","",15000*E137)</f>
        <v>0</v>
      </c>
      <c r="G137" s="135" t="s">
        <v>42</v>
      </c>
      <c r="H137" s="136"/>
      <c r="I137" s="137">
        <f>I134+I135</f>
        <v>0</v>
      </c>
      <c r="J137" s="138">
        <f>J134+J135</f>
        <v>0</v>
      </c>
    </row>
    <row r="138" spans="2:12" ht="19.5" customHeight="1" thickBot="1" x14ac:dyDescent="0.45">
      <c r="D138" s="98"/>
      <c r="G138" s="141" t="s">
        <v>43</v>
      </c>
      <c r="H138" s="139"/>
      <c r="I138" s="142">
        <f>J136+J137</f>
        <v>0</v>
      </c>
      <c r="J138" s="140"/>
    </row>
  </sheetData>
  <sheetProtection sheet="1" objects="1" scenarios="1"/>
  <mergeCells count="246">
    <mergeCell ref="I127:J127"/>
    <mergeCell ref="E129:G129"/>
    <mergeCell ref="I129:J129"/>
    <mergeCell ref="E130:G130"/>
    <mergeCell ref="I130:J130"/>
    <mergeCell ref="I114:J114"/>
    <mergeCell ref="E115:G115"/>
    <mergeCell ref="I115:J115"/>
    <mergeCell ref="E117:G117"/>
    <mergeCell ref="I117:J117"/>
    <mergeCell ref="E118:G118"/>
    <mergeCell ref="I118:J118"/>
    <mergeCell ref="E120:G120"/>
    <mergeCell ref="I120:J120"/>
    <mergeCell ref="I119:J119"/>
    <mergeCell ref="B12:B14"/>
    <mergeCell ref="I14:J14"/>
    <mergeCell ref="B7:C7"/>
    <mergeCell ref="D7:G7"/>
    <mergeCell ref="I7:J7"/>
    <mergeCell ref="B15:B17"/>
    <mergeCell ref="I17:J17"/>
    <mergeCell ref="E12:G12"/>
    <mergeCell ref="I12:J12"/>
    <mergeCell ref="E13:G13"/>
    <mergeCell ref="I13:J13"/>
    <mergeCell ref="E15:G15"/>
    <mergeCell ref="I15:J15"/>
    <mergeCell ref="E16:G16"/>
    <mergeCell ref="I16:J16"/>
    <mergeCell ref="B18:B20"/>
    <mergeCell ref="I20:J20"/>
    <mergeCell ref="B21:B23"/>
    <mergeCell ref="I23:J23"/>
    <mergeCell ref="E18:G18"/>
    <mergeCell ref="I18:J18"/>
    <mergeCell ref="E19:G19"/>
    <mergeCell ref="I19:J19"/>
    <mergeCell ref="E21:G21"/>
    <mergeCell ref="I21:J21"/>
    <mergeCell ref="E22:G22"/>
    <mergeCell ref="I22:J22"/>
    <mergeCell ref="B24:B26"/>
    <mergeCell ref="I26:J26"/>
    <mergeCell ref="I32:J32"/>
    <mergeCell ref="B33:B35"/>
    <mergeCell ref="I35:J35"/>
    <mergeCell ref="B27:B29"/>
    <mergeCell ref="I29:J29"/>
    <mergeCell ref="B30:B32"/>
    <mergeCell ref="E24:G24"/>
    <mergeCell ref="I24:J24"/>
    <mergeCell ref="E25:G25"/>
    <mergeCell ref="I25:J25"/>
    <mergeCell ref="E27:G27"/>
    <mergeCell ref="I27:J27"/>
    <mergeCell ref="E28:G28"/>
    <mergeCell ref="I28:J28"/>
    <mergeCell ref="E30:G30"/>
    <mergeCell ref="I30:J30"/>
    <mergeCell ref="E31:G31"/>
    <mergeCell ref="I31:J31"/>
    <mergeCell ref="E33:G33"/>
    <mergeCell ref="I33:J33"/>
    <mergeCell ref="E34:G34"/>
    <mergeCell ref="I34:J34"/>
    <mergeCell ref="B36:B38"/>
    <mergeCell ref="I38:J38"/>
    <mergeCell ref="B39:B41"/>
    <mergeCell ref="I41:J41"/>
    <mergeCell ref="B42:B44"/>
    <mergeCell ref="I44:J44"/>
    <mergeCell ref="B45:B47"/>
    <mergeCell ref="I47:J47"/>
    <mergeCell ref="E42:G42"/>
    <mergeCell ref="I42:J42"/>
    <mergeCell ref="E43:G43"/>
    <mergeCell ref="I43:J43"/>
    <mergeCell ref="E45:G45"/>
    <mergeCell ref="I45:J45"/>
    <mergeCell ref="E46:G46"/>
    <mergeCell ref="I46:J46"/>
    <mergeCell ref="E36:G36"/>
    <mergeCell ref="I36:J36"/>
    <mergeCell ref="E37:G37"/>
    <mergeCell ref="I37:J37"/>
    <mergeCell ref="E39:G39"/>
    <mergeCell ref="I39:J39"/>
    <mergeCell ref="E40:G40"/>
    <mergeCell ref="I40:J40"/>
    <mergeCell ref="B48:B50"/>
    <mergeCell ref="I50:J50"/>
    <mergeCell ref="B51:B53"/>
    <mergeCell ref="I53:J53"/>
    <mergeCell ref="E48:G48"/>
    <mergeCell ref="I48:J48"/>
    <mergeCell ref="E49:G49"/>
    <mergeCell ref="I49:J49"/>
    <mergeCell ref="E51:G51"/>
    <mergeCell ref="I51:J51"/>
    <mergeCell ref="E52:G52"/>
    <mergeCell ref="I52:J52"/>
    <mergeCell ref="B54:B56"/>
    <mergeCell ref="I56:J56"/>
    <mergeCell ref="B57:B59"/>
    <mergeCell ref="I59:J59"/>
    <mergeCell ref="E54:G54"/>
    <mergeCell ref="I54:J54"/>
    <mergeCell ref="E55:G55"/>
    <mergeCell ref="I55:J55"/>
    <mergeCell ref="E57:G57"/>
    <mergeCell ref="I57:J57"/>
    <mergeCell ref="E58:G58"/>
    <mergeCell ref="I58:J58"/>
    <mergeCell ref="B60:B62"/>
    <mergeCell ref="I62:J62"/>
    <mergeCell ref="B63:B65"/>
    <mergeCell ref="I65:J65"/>
    <mergeCell ref="E60:G60"/>
    <mergeCell ref="I60:J60"/>
    <mergeCell ref="E61:G61"/>
    <mergeCell ref="I61:J61"/>
    <mergeCell ref="E63:G63"/>
    <mergeCell ref="I63:J63"/>
    <mergeCell ref="E64:G64"/>
    <mergeCell ref="I64:J64"/>
    <mergeCell ref="B66:B68"/>
    <mergeCell ref="I68:J68"/>
    <mergeCell ref="B69:B71"/>
    <mergeCell ref="I71:J71"/>
    <mergeCell ref="E66:G66"/>
    <mergeCell ref="I66:J66"/>
    <mergeCell ref="E67:G67"/>
    <mergeCell ref="I67:J67"/>
    <mergeCell ref="E69:G69"/>
    <mergeCell ref="I69:J69"/>
    <mergeCell ref="E70:G70"/>
    <mergeCell ref="I70:J70"/>
    <mergeCell ref="B72:B74"/>
    <mergeCell ref="I74:J74"/>
    <mergeCell ref="B75:B77"/>
    <mergeCell ref="I77:J77"/>
    <mergeCell ref="E72:G72"/>
    <mergeCell ref="I72:J72"/>
    <mergeCell ref="E73:G73"/>
    <mergeCell ref="I73:J73"/>
    <mergeCell ref="E75:G75"/>
    <mergeCell ref="I75:J75"/>
    <mergeCell ref="E76:G76"/>
    <mergeCell ref="I76:J76"/>
    <mergeCell ref="B78:B80"/>
    <mergeCell ref="I80:J80"/>
    <mergeCell ref="B81:B83"/>
    <mergeCell ref="I83:J83"/>
    <mergeCell ref="E78:G78"/>
    <mergeCell ref="I78:J78"/>
    <mergeCell ref="E79:G79"/>
    <mergeCell ref="I79:J79"/>
    <mergeCell ref="E81:G81"/>
    <mergeCell ref="I81:J81"/>
    <mergeCell ref="E82:G82"/>
    <mergeCell ref="I82:J82"/>
    <mergeCell ref="B84:B86"/>
    <mergeCell ref="I86:J86"/>
    <mergeCell ref="B87:B89"/>
    <mergeCell ref="I89:J89"/>
    <mergeCell ref="E84:G84"/>
    <mergeCell ref="I84:J84"/>
    <mergeCell ref="E85:G85"/>
    <mergeCell ref="I85:J85"/>
    <mergeCell ref="E87:G87"/>
    <mergeCell ref="I87:J87"/>
    <mergeCell ref="E88:G88"/>
    <mergeCell ref="I88:J88"/>
    <mergeCell ref="B90:B92"/>
    <mergeCell ref="I92:J92"/>
    <mergeCell ref="B93:B95"/>
    <mergeCell ref="I95:J95"/>
    <mergeCell ref="E90:G90"/>
    <mergeCell ref="I90:J90"/>
    <mergeCell ref="E91:G91"/>
    <mergeCell ref="I91:J91"/>
    <mergeCell ref="E93:G93"/>
    <mergeCell ref="I93:J93"/>
    <mergeCell ref="E94:G94"/>
    <mergeCell ref="I94:J94"/>
    <mergeCell ref="B96:B98"/>
    <mergeCell ref="I98:J98"/>
    <mergeCell ref="B99:B101"/>
    <mergeCell ref="I101:J101"/>
    <mergeCell ref="E96:G96"/>
    <mergeCell ref="I96:J96"/>
    <mergeCell ref="E97:G97"/>
    <mergeCell ref="I97:J97"/>
    <mergeCell ref="E99:G99"/>
    <mergeCell ref="I99:J99"/>
    <mergeCell ref="E100:G100"/>
    <mergeCell ref="I100:J100"/>
    <mergeCell ref="E114:G114"/>
    <mergeCell ref="B102:B104"/>
    <mergeCell ref="I104:J104"/>
    <mergeCell ref="B105:B107"/>
    <mergeCell ref="I107:J107"/>
    <mergeCell ref="E102:G102"/>
    <mergeCell ref="I102:J102"/>
    <mergeCell ref="E103:G103"/>
    <mergeCell ref="I103:J103"/>
    <mergeCell ref="E105:G105"/>
    <mergeCell ref="I105:J105"/>
    <mergeCell ref="E106:G106"/>
    <mergeCell ref="I106:J106"/>
    <mergeCell ref="I110:J110"/>
    <mergeCell ref="B111:B113"/>
    <mergeCell ref="I113:J113"/>
    <mergeCell ref="E108:G108"/>
    <mergeCell ref="I108:J108"/>
    <mergeCell ref="E109:G109"/>
    <mergeCell ref="I109:J109"/>
    <mergeCell ref="E111:G111"/>
    <mergeCell ref="I111:J111"/>
    <mergeCell ref="E112:G112"/>
    <mergeCell ref="I112:J112"/>
    <mergeCell ref="I5:J5"/>
    <mergeCell ref="B117:B119"/>
    <mergeCell ref="B120:B122"/>
    <mergeCell ref="I122:J122"/>
    <mergeCell ref="E121:G121"/>
    <mergeCell ref="I121:J121"/>
    <mergeCell ref="G138:H138"/>
    <mergeCell ref="I138:J138"/>
    <mergeCell ref="B129:B131"/>
    <mergeCell ref="I131:J131"/>
    <mergeCell ref="B123:B125"/>
    <mergeCell ref="I125:J125"/>
    <mergeCell ref="B126:B128"/>
    <mergeCell ref="I128:J128"/>
    <mergeCell ref="E123:G123"/>
    <mergeCell ref="I123:J123"/>
    <mergeCell ref="E124:G124"/>
    <mergeCell ref="I124:J124"/>
    <mergeCell ref="E126:G126"/>
    <mergeCell ref="I126:J126"/>
    <mergeCell ref="E127:G127"/>
    <mergeCell ref="B114:B116"/>
    <mergeCell ref="I116:J116"/>
    <mergeCell ref="B108:B110"/>
  </mergeCells>
  <phoneticPr fontId="1"/>
  <dataValidations count="2">
    <dataValidation type="list" allowBlank="1" showInputMessage="1" showErrorMessage="1" sqref="E14 E17 E20 E23 E26 E29 E32 E35 E38 E41 E44 E47 E50 E53 E56 E59 E62 E65 E68 E71 E74 E77 E80 E83 E86 E89 E92 E95 E98 E101 E104 E107 E110 E113 E116 E119 E122 E125 E128 E131" xr:uid="{B876A017-BB7F-4E9A-AB37-1E022F73D1E6}">
      <formula1>"A,B,C,D"</formula1>
    </dataValidation>
    <dataValidation type="list" allowBlank="1" showInputMessage="1" showErrorMessage="1" sqref="I13:J13 I16:J16 I19:J19 I22:J22 I25:J25 I28:J28 I31:J31 I34:J34 I37:J37 I40:J40 I43:J43 I46:J46 I49:J49 I52:J52 I55:J55 I58:J58 I61:J61 I64:J64 I67:J67 I70:J70 I73:J73 I76:J76 I79:J79 I82:J82 I85:J85 I88:J88 I91:J91 I94:J94 I97:J97 I100:J100 I103:J103 I106:J106 I109:J109 I112:J112 I115:J115 I118:J118 I121:J121 I124:J124 I127:J127 I130:J130" xr:uid="{5810CE42-FE21-4A2D-877D-2A3456797D5E}">
      <formula1>"男,女,その他,無回答"</formula1>
    </dataValidation>
  </dataValidations>
  <hyperlinks>
    <hyperlink ref="G1" r:id="rId1" xr:uid="{B9072B96-AF6B-4A5C-894E-1AB7F4C57584}"/>
  </hyperlinks>
  <printOptions horizontalCentered="1"/>
  <pageMargins left="0.51181102362204722" right="0.51181102362204722" top="0.55118110236220474" bottom="0.35433070866141736" header="0.31496062992125984" footer="0.31496062992125984"/>
  <pageSetup paperSize="9" orientation="portrait" r:id="rId2"/>
  <rowBreaks count="3" manualBreakCount="3">
    <brk id="41" max="10" man="1"/>
    <brk id="71" max="10" man="1"/>
    <brk id="10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7</xdr:col>
                    <xdr:colOff>104775</xdr:colOff>
                    <xdr:row>13</xdr:row>
                    <xdr:rowOff>19050</xdr:rowOff>
                  </from>
                  <to>
                    <xdr:col>7</xdr:col>
                    <xdr:colOff>733425</xdr:colOff>
                    <xdr:row>14</xdr:row>
                    <xdr:rowOff>19050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xdr:col>
                    <xdr:colOff>95250</xdr:colOff>
                    <xdr:row>13</xdr:row>
                    <xdr:rowOff>19050</xdr:rowOff>
                  </from>
                  <to>
                    <xdr:col>6</xdr:col>
                    <xdr:colOff>723900</xdr:colOff>
                    <xdr:row>14</xdr:row>
                    <xdr:rowOff>19050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7</xdr:col>
                    <xdr:colOff>104775</xdr:colOff>
                    <xdr:row>16</xdr:row>
                    <xdr:rowOff>19050</xdr:rowOff>
                  </from>
                  <to>
                    <xdr:col>7</xdr:col>
                    <xdr:colOff>733425</xdr:colOff>
                    <xdr:row>17</xdr:row>
                    <xdr:rowOff>19050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6</xdr:col>
                    <xdr:colOff>95250</xdr:colOff>
                    <xdr:row>16</xdr:row>
                    <xdr:rowOff>19050</xdr:rowOff>
                  </from>
                  <to>
                    <xdr:col>6</xdr:col>
                    <xdr:colOff>723900</xdr:colOff>
                    <xdr:row>17</xdr:row>
                    <xdr:rowOff>19050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7</xdr:col>
                    <xdr:colOff>104775</xdr:colOff>
                    <xdr:row>19</xdr:row>
                    <xdr:rowOff>19050</xdr:rowOff>
                  </from>
                  <to>
                    <xdr:col>7</xdr:col>
                    <xdr:colOff>733425</xdr:colOff>
                    <xdr:row>20</xdr:row>
                    <xdr:rowOff>19050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6</xdr:col>
                    <xdr:colOff>95250</xdr:colOff>
                    <xdr:row>19</xdr:row>
                    <xdr:rowOff>19050</xdr:rowOff>
                  </from>
                  <to>
                    <xdr:col>6</xdr:col>
                    <xdr:colOff>723900</xdr:colOff>
                    <xdr:row>20</xdr:row>
                    <xdr:rowOff>19050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7</xdr:col>
                    <xdr:colOff>114300</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6</xdr:col>
                    <xdr:colOff>95250</xdr:colOff>
                    <xdr:row>22</xdr:row>
                    <xdr:rowOff>19050</xdr:rowOff>
                  </from>
                  <to>
                    <xdr:col>6</xdr:col>
                    <xdr:colOff>723900</xdr:colOff>
                    <xdr:row>23</xdr:row>
                    <xdr:rowOff>19050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7</xdr:col>
                    <xdr:colOff>104775</xdr:colOff>
                    <xdr:row>25</xdr:row>
                    <xdr:rowOff>19050</xdr:rowOff>
                  </from>
                  <to>
                    <xdr:col>7</xdr:col>
                    <xdr:colOff>733425</xdr:colOff>
                    <xdr:row>26</xdr:row>
                    <xdr:rowOff>19050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from>
                    <xdr:col>6</xdr:col>
                    <xdr:colOff>95250</xdr:colOff>
                    <xdr:row>25</xdr:row>
                    <xdr:rowOff>19050</xdr:rowOff>
                  </from>
                  <to>
                    <xdr:col>6</xdr:col>
                    <xdr:colOff>723900</xdr:colOff>
                    <xdr:row>26</xdr:row>
                    <xdr:rowOff>19050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7</xdr:col>
                    <xdr:colOff>104775</xdr:colOff>
                    <xdr:row>28</xdr:row>
                    <xdr:rowOff>19050</xdr:rowOff>
                  </from>
                  <to>
                    <xdr:col>7</xdr:col>
                    <xdr:colOff>733425</xdr:colOff>
                    <xdr:row>29</xdr:row>
                    <xdr:rowOff>19050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6</xdr:col>
                    <xdr:colOff>95250</xdr:colOff>
                    <xdr:row>28</xdr:row>
                    <xdr:rowOff>19050</xdr:rowOff>
                  </from>
                  <to>
                    <xdr:col>6</xdr:col>
                    <xdr:colOff>723900</xdr:colOff>
                    <xdr:row>29</xdr:row>
                    <xdr:rowOff>19050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7</xdr:col>
                    <xdr:colOff>104775</xdr:colOff>
                    <xdr:row>31</xdr:row>
                    <xdr:rowOff>19050</xdr:rowOff>
                  </from>
                  <to>
                    <xdr:col>7</xdr:col>
                    <xdr:colOff>733425</xdr:colOff>
                    <xdr:row>32</xdr:row>
                    <xdr:rowOff>19050</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6</xdr:col>
                    <xdr:colOff>95250</xdr:colOff>
                    <xdr:row>31</xdr:row>
                    <xdr:rowOff>19050</xdr:rowOff>
                  </from>
                  <to>
                    <xdr:col>6</xdr:col>
                    <xdr:colOff>723900</xdr:colOff>
                    <xdr:row>32</xdr:row>
                    <xdr:rowOff>19050</xdr:rowOff>
                  </to>
                </anchor>
              </controlPr>
            </control>
          </mc:Choice>
        </mc:AlternateContent>
        <mc:AlternateContent xmlns:mc="http://schemas.openxmlformats.org/markup-compatibility/2006">
          <mc:Choice Requires="x14">
            <control shapeId="2085" r:id="rId19" name="Check Box 37">
              <controlPr defaultSize="0" autoFill="0" autoLine="0" autoPict="0">
                <anchor moveWithCells="1">
                  <from>
                    <xdr:col>7</xdr:col>
                    <xdr:colOff>104775</xdr:colOff>
                    <xdr:row>34</xdr:row>
                    <xdr:rowOff>19050</xdr:rowOff>
                  </from>
                  <to>
                    <xdr:col>7</xdr:col>
                    <xdr:colOff>733425</xdr:colOff>
                    <xdr:row>35</xdr:row>
                    <xdr:rowOff>19050</xdr:rowOff>
                  </to>
                </anchor>
              </controlPr>
            </control>
          </mc:Choice>
        </mc:AlternateContent>
        <mc:AlternateContent xmlns:mc="http://schemas.openxmlformats.org/markup-compatibility/2006">
          <mc:Choice Requires="x14">
            <control shapeId="2089" r:id="rId20" name="Check Box 41">
              <controlPr defaultSize="0" autoFill="0" autoLine="0" autoPict="0">
                <anchor moveWithCells="1">
                  <from>
                    <xdr:col>6</xdr:col>
                    <xdr:colOff>95250</xdr:colOff>
                    <xdr:row>34</xdr:row>
                    <xdr:rowOff>19050</xdr:rowOff>
                  </from>
                  <to>
                    <xdr:col>6</xdr:col>
                    <xdr:colOff>723900</xdr:colOff>
                    <xdr:row>35</xdr:row>
                    <xdr:rowOff>19050</xdr:rowOff>
                  </to>
                </anchor>
              </controlPr>
            </control>
          </mc:Choice>
        </mc:AlternateContent>
        <mc:AlternateContent xmlns:mc="http://schemas.openxmlformats.org/markup-compatibility/2006">
          <mc:Choice Requires="x14">
            <control shapeId="2090" r:id="rId21" name="Check Box 42">
              <controlPr defaultSize="0" autoFill="0" autoLine="0" autoPict="0">
                <anchor moveWithCells="1">
                  <from>
                    <xdr:col>7</xdr:col>
                    <xdr:colOff>114300</xdr:colOff>
                    <xdr:row>37</xdr:row>
                    <xdr:rowOff>19050</xdr:rowOff>
                  </from>
                  <to>
                    <xdr:col>8</xdr:col>
                    <xdr:colOff>0</xdr:colOff>
                    <xdr:row>38</xdr:row>
                    <xdr:rowOff>19050</xdr:rowOff>
                  </to>
                </anchor>
              </controlPr>
            </control>
          </mc:Choice>
        </mc:AlternateContent>
        <mc:AlternateContent xmlns:mc="http://schemas.openxmlformats.org/markup-compatibility/2006">
          <mc:Choice Requires="x14">
            <control shapeId="2094" r:id="rId22" name="Check Box 46">
              <controlPr defaultSize="0" autoFill="0" autoLine="0" autoPict="0">
                <anchor moveWithCells="1">
                  <from>
                    <xdr:col>6</xdr:col>
                    <xdr:colOff>95250</xdr:colOff>
                    <xdr:row>37</xdr:row>
                    <xdr:rowOff>19050</xdr:rowOff>
                  </from>
                  <to>
                    <xdr:col>6</xdr:col>
                    <xdr:colOff>723900</xdr:colOff>
                    <xdr:row>38</xdr:row>
                    <xdr:rowOff>19050</xdr:rowOff>
                  </to>
                </anchor>
              </controlPr>
            </control>
          </mc:Choice>
        </mc:AlternateContent>
        <mc:AlternateContent xmlns:mc="http://schemas.openxmlformats.org/markup-compatibility/2006">
          <mc:Choice Requires="x14">
            <control shapeId="2095" r:id="rId23" name="Check Box 47">
              <controlPr defaultSize="0" autoFill="0" autoLine="0" autoPict="0">
                <anchor moveWithCells="1">
                  <from>
                    <xdr:col>7</xdr:col>
                    <xdr:colOff>104775</xdr:colOff>
                    <xdr:row>40</xdr:row>
                    <xdr:rowOff>19050</xdr:rowOff>
                  </from>
                  <to>
                    <xdr:col>7</xdr:col>
                    <xdr:colOff>733425</xdr:colOff>
                    <xdr:row>41</xdr:row>
                    <xdr:rowOff>19050</xdr:rowOff>
                  </to>
                </anchor>
              </controlPr>
            </control>
          </mc:Choice>
        </mc:AlternateContent>
        <mc:AlternateContent xmlns:mc="http://schemas.openxmlformats.org/markup-compatibility/2006">
          <mc:Choice Requires="x14">
            <control shapeId="2099" r:id="rId24" name="Check Box 51">
              <controlPr defaultSize="0" autoFill="0" autoLine="0" autoPict="0">
                <anchor moveWithCells="1">
                  <from>
                    <xdr:col>6</xdr:col>
                    <xdr:colOff>95250</xdr:colOff>
                    <xdr:row>40</xdr:row>
                    <xdr:rowOff>19050</xdr:rowOff>
                  </from>
                  <to>
                    <xdr:col>6</xdr:col>
                    <xdr:colOff>723900</xdr:colOff>
                    <xdr:row>41</xdr:row>
                    <xdr:rowOff>19050</xdr:rowOff>
                  </to>
                </anchor>
              </controlPr>
            </control>
          </mc:Choice>
        </mc:AlternateContent>
        <mc:AlternateContent xmlns:mc="http://schemas.openxmlformats.org/markup-compatibility/2006">
          <mc:Choice Requires="x14">
            <control shapeId="2100" r:id="rId25" name="Check Box 52">
              <controlPr defaultSize="0" autoFill="0" autoLine="0" autoPict="0">
                <anchor moveWithCells="1">
                  <from>
                    <xdr:col>7</xdr:col>
                    <xdr:colOff>104775</xdr:colOff>
                    <xdr:row>43</xdr:row>
                    <xdr:rowOff>19050</xdr:rowOff>
                  </from>
                  <to>
                    <xdr:col>7</xdr:col>
                    <xdr:colOff>733425</xdr:colOff>
                    <xdr:row>44</xdr:row>
                    <xdr:rowOff>19050</xdr:rowOff>
                  </to>
                </anchor>
              </controlPr>
            </control>
          </mc:Choice>
        </mc:AlternateContent>
        <mc:AlternateContent xmlns:mc="http://schemas.openxmlformats.org/markup-compatibility/2006">
          <mc:Choice Requires="x14">
            <control shapeId="2104" r:id="rId26" name="Check Box 56">
              <controlPr defaultSize="0" autoFill="0" autoLine="0" autoPict="0">
                <anchor moveWithCells="1">
                  <from>
                    <xdr:col>6</xdr:col>
                    <xdr:colOff>95250</xdr:colOff>
                    <xdr:row>43</xdr:row>
                    <xdr:rowOff>19050</xdr:rowOff>
                  </from>
                  <to>
                    <xdr:col>6</xdr:col>
                    <xdr:colOff>723900</xdr:colOff>
                    <xdr:row>44</xdr:row>
                    <xdr:rowOff>19050</xdr:rowOff>
                  </to>
                </anchor>
              </controlPr>
            </control>
          </mc:Choice>
        </mc:AlternateContent>
        <mc:AlternateContent xmlns:mc="http://schemas.openxmlformats.org/markup-compatibility/2006">
          <mc:Choice Requires="x14">
            <control shapeId="2105" r:id="rId27" name="Check Box 57">
              <controlPr defaultSize="0" autoFill="0" autoLine="0" autoPict="0">
                <anchor moveWithCells="1">
                  <from>
                    <xdr:col>7</xdr:col>
                    <xdr:colOff>104775</xdr:colOff>
                    <xdr:row>46</xdr:row>
                    <xdr:rowOff>19050</xdr:rowOff>
                  </from>
                  <to>
                    <xdr:col>7</xdr:col>
                    <xdr:colOff>733425</xdr:colOff>
                    <xdr:row>47</xdr:row>
                    <xdr:rowOff>19050</xdr:rowOff>
                  </to>
                </anchor>
              </controlPr>
            </control>
          </mc:Choice>
        </mc:AlternateContent>
        <mc:AlternateContent xmlns:mc="http://schemas.openxmlformats.org/markup-compatibility/2006">
          <mc:Choice Requires="x14">
            <control shapeId="2109" r:id="rId28" name="Check Box 61">
              <controlPr defaultSize="0" autoFill="0" autoLine="0" autoPict="0">
                <anchor moveWithCells="1">
                  <from>
                    <xdr:col>6</xdr:col>
                    <xdr:colOff>95250</xdr:colOff>
                    <xdr:row>46</xdr:row>
                    <xdr:rowOff>19050</xdr:rowOff>
                  </from>
                  <to>
                    <xdr:col>6</xdr:col>
                    <xdr:colOff>723900</xdr:colOff>
                    <xdr:row>47</xdr:row>
                    <xdr:rowOff>19050</xdr:rowOff>
                  </to>
                </anchor>
              </controlPr>
            </control>
          </mc:Choice>
        </mc:AlternateContent>
        <mc:AlternateContent xmlns:mc="http://schemas.openxmlformats.org/markup-compatibility/2006">
          <mc:Choice Requires="x14">
            <control shapeId="2110" r:id="rId29" name="Check Box 62">
              <controlPr defaultSize="0" autoFill="0" autoLine="0" autoPict="0">
                <anchor moveWithCells="1">
                  <from>
                    <xdr:col>7</xdr:col>
                    <xdr:colOff>104775</xdr:colOff>
                    <xdr:row>49</xdr:row>
                    <xdr:rowOff>19050</xdr:rowOff>
                  </from>
                  <to>
                    <xdr:col>7</xdr:col>
                    <xdr:colOff>733425</xdr:colOff>
                    <xdr:row>50</xdr:row>
                    <xdr:rowOff>19050</xdr:rowOff>
                  </to>
                </anchor>
              </controlPr>
            </control>
          </mc:Choice>
        </mc:AlternateContent>
        <mc:AlternateContent xmlns:mc="http://schemas.openxmlformats.org/markup-compatibility/2006">
          <mc:Choice Requires="x14">
            <control shapeId="2114" r:id="rId30" name="Check Box 66">
              <controlPr defaultSize="0" autoFill="0" autoLine="0" autoPict="0">
                <anchor moveWithCells="1">
                  <from>
                    <xdr:col>6</xdr:col>
                    <xdr:colOff>95250</xdr:colOff>
                    <xdr:row>49</xdr:row>
                    <xdr:rowOff>19050</xdr:rowOff>
                  </from>
                  <to>
                    <xdr:col>6</xdr:col>
                    <xdr:colOff>723900</xdr:colOff>
                    <xdr:row>50</xdr:row>
                    <xdr:rowOff>19050</xdr:rowOff>
                  </to>
                </anchor>
              </controlPr>
            </control>
          </mc:Choice>
        </mc:AlternateContent>
        <mc:AlternateContent xmlns:mc="http://schemas.openxmlformats.org/markup-compatibility/2006">
          <mc:Choice Requires="x14">
            <control shapeId="2115" r:id="rId31" name="Check Box 67">
              <controlPr defaultSize="0" autoFill="0" autoLine="0" autoPict="0">
                <anchor moveWithCells="1">
                  <from>
                    <xdr:col>7</xdr:col>
                    <xdr:colOff>114300</xdr:colOff>
                    <xdr:row>52</xdr:row>
                    <xdr:rowOff>19050</xdr:rowOff>
                  </from>
                  <to>
                    <xdr:col>8</xdr:col>
                    <xdr:colOff>0</xdr:colOff>
                    <xdr:row>53</xdr:row>
                    <xdr:rowOff>19050</xdr:rowOff>
                  </to>
                </anchor>
              </controlPr>
            </control>
          </mc:Choice>
        </mc:AlternateContent>
        <mc:AlternateContent xmlns:mc="http://schemas.openxmlformats.org/markup-compatibility/2006">
          <mc:Choice Requires="x14">
            <control shapeId="2119" r:id="rId32" name="Check Box 71">
              <controlPr defaultSize="0" autoFill="0" autoLine="0" autoPict="0">
                <anchor moveWithCells="1">
                  <from>
                    <xdr:col>6</xdr:col>
                    <xdr:colOff>95250</xdr:colOff>
                    <xdr:row>52</xdr:row>
                    <xdr:rowOff>19050</xdr:rowOff>
                  </from>
                  <to>
                    <xdr:col>6</xdr:col>
                    <xdr:colOff>723900</xdr:colOff>
                    <xdr:row>53</xdr:row>
                    <xdr:rowOff>19050</xdr:rowOff>
                  </to>
                </anchor>
              </controlPr>
            </control>
          </mc:Choice>
        </mc:AlternateContent>
        <mc:AlternateContent xmlns:mc="http://schemas.openxmlformats.org/markup-compatibility/2006">
          <mc:Choice Requires="x14">
            <control shapeId="2120" r:id="rId33" name="Check Box 72">
              <controlPr defaultSize="0" autoFill="0" autoLine="0" autoPict="0">
                <anchor moveWithCells="1">
                  <from>
                    <xdr:col>7</xdr:col>
                    <xdr:colOff>104775</xdr:colOff>
                    <xdr:row>55</xdr:row>
                    <xdr:rowOff>19050</xdr:rowOff>
                  </from>
                  <to>
                    <xdr:col>7</xdr:col>
                    <xdr:colOff>733425</xdr:colOff>
                    <xdr:row>56</xdr:row>
                    <xdr:rowOff>19050</xdr:rowOff>
                  </to>
                </anchor>
              </controlPr>
            </control>
          </mc:Choice>
        </mc:AlternateContent>
        <mc:AlternateContent xmlns:mc="http://schemas.openxmlformats.org/markup-compatibility/2006">
          <mc:Choice Requires="x14">
            <control shapeId="2124" r:id="rId34" name="Check Box 76">
              <controlPr defaultSize="0" autoFill="0" autoLine="0" autoPict="0">
                <anchor moveWithCells="1">
                  <from>
                    <xdr:col>6</xdr:col>
                    <xdr:colOff>95250</xdr:colOff>
                    <xdr:row>55</xdr:row>
                    <xdr:rowOff>19050</xdr:rowOff>
                  </from>
                  <to>
                    <xdr:col>6</xdr:col>
                    <xdr:colOff>723900</xdr:colOff>
                    <xdr:row>56</xdr:row>
                    <xdr:rowOff>19050</xdr:rowOff>
                  </to>
                </anchor>
              </controlPr>
            </control>
          </mc:Choice>
        </mc:AlternateContent>
        <mc:AlternateContent xmlns:mc="http://schemas.openxmlformats.org/markup-compatibility/2006">
          <mc:Choice Requires="x14">
            <control shapeId="2125" r:id="rId35" name="Check Box 77">
              <controlPr defaultSize="0" autoFill="0" autoLine="0" autoPict="0">
                <anchor moveWithCells="1">
                  <from>
                    <xdr:col>7</xdr:col>
                    <xdr:colOff>104775</xdr:colOff>
                    <xdr:row>58</xdr:row>
                    <xdr:rowOff>19050</xdr:rowOff>
                  </from>
                  <to>
                    <xdr:col>7</xdr:col>
                    <xdr:colOff>733425</xdr:colOff>
                    <xdr:row>59</xdr:row>
                    <xdr:rowOff>19050</xdr:rowOff>
                  </to>
                </anchor>
              </controlPr>
            </control>
          </mc:Choice>
        </mc:AlternateContent>
        <mc:AlternateContent xmlns:mc="http://schemas.openxmlformats.org/markup-compatibility/2006">
          <mc:Choice Requires="x14">
            <control shapeId="2129" r:id="rId36" name="Check Box 81">
              <controlPr defaultSize="0" autoFill="0" autoLine="0" autoPict="0">
                <anchor moveWithCells="1">
                  <from>
                    <xdr:col>6</xdr:col>
                    <xdr:colOff>95250</xdr:colOff>
                    <xdr:row>58</xdr:row>
                    <xdr:rowOff>19050</xdr:rowOff>
                  </from>
                  <to>
                    <xdr:col>6</xdr:col>
                    <xdr:colOff>723900</xdr:colOff>
                    <xdr:row>59</xdr:row>
                    <xdr:rowOff>19050</xdr:rowOff>
                  </to>
                </anchor>
              </controlPr>
            </control>
          </mc:Choice>
        </mc:AlternateContent>
        <mc:AlternateContent xmlns:mc="http://schemas.openxmlformats.org/markup-compatibility/2006">
          <mc:Choice Requires="x14">
            <control shapeId="2130" r:id="rId37" name="Check Box 82">
              <controlPr defaultSize="0" autoFill="0" autoLine="0" autoPict="0">
                <anchor moveWithCells="1">
                  <from>
                    <xdr:col>7</xdr:col>
                    <xdr:colOff>104775</xdr:colOff>
                    <xdr:row>61</xdr:row>
                    <xdr:rowOff>19050</xdr:rowOff>
                  </from>
                  <to>
                    <xdr:col>7</xdr:col>
                    <xdr:colOff>733425</xdr:colOff>
                    <xdr:row>62</xdr:row>
                    <xdr:rowOff>19050</xdr:rowOff>
                  </to>
                </anchor>
              </controlPr>
            </control>
          </mc:Choice>
        </mc:AlternateContent>
        <mc:AlternateContent xmlns:mc="http://schemas.openxmlformats.org/markup-compatibility/2006">
          <mc:Choice Requires="x14">
            <control shapeId="2134" r:id="rId38" name="Check Box 86">
              <controlPr defaultSize="0" autoFill="0" autoLine="0" autoPict="0">
                <anchor moveWithCells="1">
                  <from>
                    <xdr:col>6</xdr:col>
                    <xdr:colOff>95250</xdr:colOff>
                    <xdr:row>61</xdr:row>
                    <xdr:rowOff>19050</xdr:rowOff>
                  </from>
                  <to>
                    <xdr:col>6</xdr:col>
                    <xdr:colOff>723900</xdr:colOff>
                    <xdr:row>62</xdr:row>
                    <xdr:rowOff>19050</xdr:rowOff>
                  </to>
                </anchor>
              </controlPr>
            </control>
          </mc:Choice>
        </mc:AlternateContent>
        <mc:AlternateContent xmlns:mc="http://schemas.openxmlformats.org/markup-compatibility/2006">
          <mc:Choice Requires="x14">
            <control shapeId="2135" r:id="rId39" name="Check Box 87">
              <controlPr defaultSize="0" autoFill="0" autoLine="0" autoPict="0">
                <anchor moveWithCells="1">
                  <from>
                    <xdr:col>7</xdr:col>
                    <xdr:colOff>104775</xdr:colOff>
                    <xdr:row>64</xdr:row>
                    <xdr:rowOff>19050</xdr:rowOff>
                  </from>
                  <to>
                    <xdr:col>7</xdr:col>
                    <xdr:colOff>733425</xdr:colOff>
                    <xdr:row>65</xdr:row>
                    <xdr:rowOff>19050</xdr:rowOff>
                  </to>
                </anchor>
              </controlPr>
            </control>
          </mc:Choice>
        </mc:AlternateContent>
        <mc:AlternateContent xmlns:mc="http://schemas.openxmlformats.org/markup-compatibility/2006">
          <mc:Choice Requires="x14">
            <control shapeId="2139" r:id="rId40" name="Check Box 91">
              <controlPr defaultSize="0" autoFill="0" autoLine="0" autoPict="0">
                <anchor moveWithCells="1">
                  <from>
                    <xdr:col>6</xdr:col>
                    <xdr:colOff>95250</xdr:colOff>
                    <xdr:row>64</xdr:row>
                    <xdr:rowOff>19050</xdr:rowOff>
                  </from>
                  <to>
                    <xdr:col>6</xdr:col>
                    <xdr:colOff>723900</xdr:colOff>
                    <xdr:row>65</xdr:row>
                    <xdr:rowOff>19050</xdr:rowOff>
                  </to>
                </anchor>
              </controlPr>
            </control>
          </mc:Choice>
        </mc:AlternateContent>
        <mc:AlternateContent xmlns:mc="http://schemas.openxmlformats.org/markup-compatibility/2006">
          <mc:Choice Requires="x14">
            <control shapeId="2140" r:id="rId41" name="Check Box 92">
              <controlPr defaultSize="0" autoFill="0" autoLine="0" autoPict="0">
                <anchor moveWithCells="1">
                  <from>
                    <xdr:col>7</xdr:col>
                    <xdr:colOff>114300</xdr:colOff>
                    <xdr:row>67</xdr:row>
                    <xdr:rowOff>19050</xdr:rowOff>
                  </from>
                  <to>
                    <xdr:col>8</xdr:col>
                    <xdr:colOff>0</xdr:colOff>
                    <xdr:row>68</xdr:row>
                    <xdr:rowOff>19050</xdr:rowOff>
                  </to>
                </anchor>
              </controlPr>
            </control>
          </mc:Choice>
        </mc:AlternateContent>
        <mc:AlternateContent xmlns:mc="http://schemas.openxmlformats.org/markup-compatibility/2006">
          <mc:Choice Requires="x14">
            <control shapeId="2144" r:id="rId42" name="Check Box 96">
              <controlPr defaultSize="0" autoFill="0" autoLine="0" autoPict="0">
                <anchor moveWithCells="1">
                  <from>
                    <xdr:col>6</xdr:col>
                    <xdr:colOff>95250</xdr:colOff>
                    <xdr:row>67</xdr:row>
                    <xdr:rowOff>19050</xdr:rowOff>
                  </from>
                  <to>
                    <xdr:col>6</xdr:col>
                    <xdr:colOff>723900</xdr:colOff>
                    <xdr:row>68</xdr:row>
                    <xdr:rowOff>19050</xdr:rowOff>
                  </to>
                </anchor>
              </controlPr>
            </control>
          </mc:Choice>
        </mc:AlternateContent>
        <mc:AlternateContent xmlns:mc="http://schemas.openxmlformats.org/markup-compatibility/2006">
          <mc:Choice Requires="x14">
            <control shapeId="2145" r:id="rId43" name="Check Box 97">
              <controlPr defaultSize="0" autoFill="0" autoLine="0" autoPict="0">
                <anchor moveWithCells="1">
                  <from>
                    <xdr:col>7</xdr:col>
                    <xdr:colOff>104775</xdr:colOff>
                    <xdr:row>70</xdr:row>
                    <xdr:rowOff>19050</xdr:rowOff>
                  </from>
                  <to>
                    <xdr:col>7</xdr:col>
                    <xdr:colOff>733425</xdr:colOff>
                    <xdr:row>71</xdr:row>
                    <xdr:rowOff>19050</xdr:rowOff>
                  </to>
                </anchor>
              </controlPr>
            </control>
          </mc:Choice>
        </mc:AlternateContent>
        <mc:AlternateContent xmlns:mc="http://schemas.openxmlformats.org/markup-compatibility/2006">
          <mc:Choice Requires="x14">
            <control shapeId="2149" r:id="rId44" name="Check Box 101">
              <controlPr defaultSize="0" autoFill="0" autoLine="0" autoPict="0">
                <anchor moveWithCells="1">
                  <from>
                    <xdr:col>6</xdr:col>
                    <xdr:colOff>95250</xdr:colOff>
                    <xdr:row>70</xdr:row>
                    <xdr:rowOff>19050</xdr:rowOff>
                  </from>
                  <to>
                    <xdr:col>6</xdr:col>
                    <xdr:colOff>723900</xdr:colOff>
                    <xdr:row>71</xdr:row>
                    <xdr:rowOff>19050</xdr:rowOff>
                  </to>
                </anchor>
              </controlPr>
            </control>
          </mc:Choice>
        </mc:AlternateContent>
        <mc:AlternateContent xmlns:mc="http://schemas.openxmlformats.org/markup-compatibility/2006">
          <mc:Choice Requires="x14">
            <control shapeId="2150" r:id="rId45" name="Check Box 102">
              <controlPr defaultSize="0" autoFill="0" autoLine="0" autoPict="0">
                <anchor moveWithCells="1">
                  <from>
                    <xdr:col>7</xdr:col>
                    <xdr:colOff>104775</xdr:colOff>
                    <xdr:row>73</xdr:row>
                    <xdr:rowOff>19050</xdr:rowOff>
                  </from>
                  <to>
                    <xdr:col>7</xdr:col>
                    <xdr:colOff>733425</xdr:colOff>
                    <xdr:row>74</xdr:row>
                    <xdr:rowOff>19050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6</xdr:col>
                    <xdr:colOff>95250</xdr:colOff>
                    <xdr:row>73</xdr:row>
                    <xdr:rowOff>19050</xdr:rowOff>
                  </from>
                  <to>
                    <xdr:col>6</xdr:col>
                    <xdr:colOff>723900</xdr:colOff>
                    <xdr:row>74</xdr:row>
                    <xdr:rowOff>19050</xdr:rowOff>
                  </to>
                </anchor>
              </controlPr>
            </control>
          </mc:Choice>
        </mc:AlternateContent>
        <mc:AlternateContent xmlns:mc="http://schemas.openxmlformats.org/markup-compatibility/2006">
          <mc:Choice Requires="x14">
            <control shapeId="2155" r:id="rId47" name="Check Box 107">
              <controlPr defaultSize="0" autoFill="0" autoLine="0" autoPict="0">
                <anchor moveWithCells="1">
                  <from>
                    <xdr:col>7</xdr:col>
                    <xdr:colOff>104775</xdr:colOff>
                    <xdr:row>76</xdr:row>
                    <xdr:rowOff>19050</xdr:rowOff>
                  </from>
                  <to>
                    <xdr:col>7</xdr:col>
                    <xdr:colOff>733425</xdr:colOff>
                    <xdr:row>77</xdr:row>
                    <xdr:rowOff>19050</xdr:rowOff>
                  </to>
                </anchor>
              </controlPr>
            </control>
          </mc:Choice>
        </mc:AlternateContent>
        <mc:AlternateContent xmlns:mc="http://schemas.openxmlformats.org/markup-compatibility/2006">
          <mc:Choice Requires="x14">
            <control shapeId="2159" r:id="rId48" name="Check Box 111">
              <controlPr defaultSize="0" autoFill="0" autoLine="0" autoPict="0">
                <anchor moveWithCells="1">
                  <from>
                    <xdr:col>6</xdr:col>
                    <xdr:colOff>95250</xdr:colOff>
                    <xdr:row>76</xdr:row>
                    <xdr:rowOff>19050</xdr:rowOff>
                  </from>
                  <to>
                    <xdr:col>6</xdr:col>
                    <xdr:colOff>723900</xdr:colOff>
                    <xdr:row>77</xdr:row>
                    <xdr:rowOff>19050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7</xdr:col>
                    <xdr:colOff>104775</xdr:colOff>
                    <xdr:row>79</xdr:row>
                    <xdr:rowOff>19050</xdr:rowOff>
                  </from>
                  <to>
                    <xdr:col>7</xdr:col>
                    <xdr:colOff>733425</xdr:colOff>
                    <xdr:row>80</xdr:row>
                    <xdr:rowOff>19050</xdr:rowOff>
                  </to>
                </anchor>
              </controlPr>
            </control>
          </mc:Choice>
        </mc:AlternateContent>
        <mc:AlternateContent xmlns:mc="http://schemas.openxmlformats.org/markup-compatibility/2006">
          <mc:Choice Requires="x14">
            <control shapeId="2164" r:id="rId50" name="Check Box 116">
              <controlPr defaultSize="0" autoFill="0" autoLine="0" autoPict="0">
                <anchor moveWithCells="1">
                  <from>
                    <xdr:col>6</xdr:col>
                    <xdr:colOff>95250</xdr:colOff>
                    <xdr:row>79</xdr:row>
                    <xdr:rowOff>19050</xdr:rowOff>
                  </from>
                  <to>
                    <xdr:col>6</xdr:col>
                    <xdr:colOff>723900</xdr:colOff>
                    <xdr:row>80</xdr:row>
                    <xdr:rowOff>19050</xdr:rowOff>
                  </to>
                </anchor>
              </controlPr>
            </control>
          </mc:Choice>
        </mc:AlternateContent>
        <mc:AlternateContent xmlns:mc="http://schemas.openxmlformats.org/markup-compatibility/2006">
          <mc:Choice Requires="x14">
            <control shapeId="2165" r:id="rId51" name="Check Box 117">
              <controlPr defaultSize="0" autoFill="0" autoLine="0" autoPict="0">
                <anchor moveWithCells="1">
                  <from>
                    <xdr:col>7</xdr:col>
                    <xdr:colOff>114300</xdr:colOff>
                    <xdr:row>82</xdr:row>
                    <xdr:rowOff>19050</xdr:rowOff>
                  </from>
                  <to>
                    <xdr:col>8</xdr:col>
                    <xdr:colOff>0</xdr:colOff>
                    <xdr:row>83</xdr:row>
                    <xdr:rowOff>19050</xdr:rowOff>
                  </to>
                </anchor>
              </controlPr>
            </control>
          </mc:Choice>
        </mc:AlternateContent>
        <mc:AlternateContent xmlns:mc="http://schemas.openxmlformats.org/markup-compatibility/2006">
          <mc:Choice Requires="x14">
            <control shapeId="2169" r:id="rId52" name="Check Box 121">
              <controlPr defaultSize="0" autoFill="0" autoLine="0" autoPict="0">
                <anchor moveWithCells="1">
                  <from>
                    <xdr:col>6</xdr:col>
                    <xdr:colOff>95250</xdr:colOff>
                    <xdr:row>82</xdr:row>
                    <xdr:rowOff>19050</xdr:rowOff>
                  </from>
                  <to>
                    <xdr:col>6</xdr:col>
                    <xdr:colOff>723900</xdr:colOff>
                    <xdr:row>83</xdr:row>
                    <xdr:rowOff>19050</xdr:rowOff>
                  </to>
                </anchor>
              </controlPr>
            </control>
          </mc:Choice>
        </mc:AlternateContent>
        <mc:AlternateContent xmlns:mc="http://schemas.openxmlformats.org/markup-compatibility/2006">
          <mc:Choice Requires="x14">
            <control shapeId="2170" r:id="rId53" name="Check Box 122">
              <controlPr defaultSize="0" autoFill="0" autoLine="0" autoPict="0">
                <anchor moveWithCells="1">
                  <from>
                    <xdr:col>7</xdr:col>
                    <xdr:colOff>104775</xdr:colOff>
                    <xdr:row>85</xdr:row>
                    <xdr:rowOff>19050</xdr:rowOff>
                  </from>
                  <to>
                    <xdr:col>7</xdr:col>
                    <xdr:colOff>733425</xdr:colOff>
                    <xdr:row>86</xdr:row>
                    <xdr:rowOff>19050</xdr:rowOff>
                  </to>
                </anchor>
              </controlPr>
            </control>
          </mc:Choice>
        </mc:AlternateContent>
        <mc:AlternateContent xmlns:mc="http://schemas.openxmlformats.org/markup-compatibility/2006">
          <mc:Choice Requires="x14">
            <control shapeId="2174" r:id="rId54" name="Check Box 126">
              <controlPr defaultSize="0" autoFill="0" autoLine="0" autoPict="0">
                <anchor moveWithCells="1">
                  <from>
                    <xdr:col>6</xdr:col>
                    <xdr:colOff>95250</xdr:colOff>
                    <xdr:row>85</xdr:row>
                    <xdr:rowOff>19050</xdr:rowOff>
                  </from>
                  <to>
                    <xdr:col>6</xdr:col>
                    <xdr:colOff>723900</xdr:colOff>
                    <xdr:row>86</xdr:row>
                    <xdr:rowOff>19050</xdr:rowOff>
                  </to>
                </anchor>
              </controlPr>
            </control>
          </mc:Choice>
        </mc:AlternateContent>
        <mc:AlternateContent xmlns:mc="http://schemas.openxmlformats.org/markup-compatibility/2006">
          <mc:Choice Requires="x14">
            <control shapeId="2175" r:id="rId55" name="Check Box 127">
              <controlPr defaultSize="0" autoFill="0" autoLine="0" autoPict="0">
                <anchor moveWithCells="1">
                  <from>
                    <xdr:col>7</xdr:col>
                    <xdr:colOff>104775</xdr:colOff>
                    <xdr:row>88</xdr:row>
                    <xdr:rowOff>19050</xdr:rowOff>
                  </from>
                  <to>
                    <xdr:col>7</xdr:col>
                    <xdr:colOff>733425</xdr:colOff>
                    <xdr:row>89</xdr:row>
                    <xdr:rowOff>19050</xdr:rowOff>
                  </to>
                </anchor>
              </controlPr>
            </control>
          </mc:Choice>
        </mc:AlternateContent>
        <mc:AlternateContent xmlns:mc="http://schemas.openxmlformats.org/markup-compatibility/2006">
          <mc:Choice Requires="x14">
            <control shapeId="2179" r:id="rId56" name="Check Box 131">
              <controlPr defaultSize="0" autoFill="0" autoLine="0" autoPict="0">
                <anchor moveWithCells="1">
                  <from>
                    <xdr:col>6</xdr:col>
                    <xdr:colOff>95250</xdr:colOff>
                    <xdr:row>88</xdr:row>
                    <xdr:rowOff>19050</xdr:rowOff>
                  </from>
                  <to>
                    <xdr:col>6</xdr:col>
                    <xdr:colOff>723900</xdr:colOff>
                    <xdr:row>89</xdr:row>
                    <xdr:rowOff>19050</xdr:rowOff>
                  </to>
                </anchor>
              </controlPr>
            </control>
          </mc:Choice>
        </mc:AlternateContent>
        <mc:AlternateContent xmlns:mc="http://schemas.openxmlformats.org/markup-compatibility/2006">
          <mc:Choice Requires="x14">
            <control shapeId="2180" r:id="rId57" name="Check Box 132">
              <controlPr defaultSize="0" autoFill="0" autoLine="0" autoPict="0">
                <anchor moveWithCells="1">
                  <from>
                    <xdr:col>7</xdr:col>
                    <xdr:colOff>104775</xdr:colOff>
                    <xdr:row>91</xdr:row>
                    <xdr:rowOff>19050</xdr:rowOff>
                  </from>
                  <to>
                    <xdr:col>7</xdr:col>
                    <xdr:colOff>733425</xdr:colOff>
                    <xdr:row>92</xdr:row>
                    <xdr:rowOff>19050</xdr:rowOff>
                  </to>
                </anchor>
              </controlPr>
            </control>
          </mc:Choice>
        </mc:AlternateContent>
        <mc:AlternateContent xmlns:mc="http://schemas.openxmlformats.org/markup-compatibility/2006">
          <mc:Choice Requires="x14">
            <control shapeId="2184" r:id="rId58" name="Check Box 136">
              <controlPr defaultSize="0" autoFill="0" autoLine="0" autoPict="0">
                <anchor moveWithCells="1">
                  <from>
                    <xdr:col>6</xdr:col>
                    <xdr:colOff>95250</xdr:colOff>
                    <xdr:row>91</xdr:row>
                    <xdr:rowOff>19050</xdr:rowOff>
                  </from>
                  <to>
                    <xdr:col>6</xdr:col>
                    <xdr:colOff>723900</xdr:colOff>
                    <xdr:row>92</xdr:row>
                    <xdr:rowOff>19050</xdr:rowOff>
                  </to>
                </anchor>
              </controlPr>
            </control>
          </mc:Choice>
        </mc:AlternateContent>
        <mc:AlternateContent xmlns:mc="http://schemas.openxmlformats.org/markup-compatibility/2006">
          <mc:Choice Requires="x14">
            <control shapeId="2185" r:id="rId59" name="Check Box 137">
              <controlPr defaultSize="0" autoFill="0" autoLine="0" autoPict="0">
                <anchor moveWithCells="1">
                  <from>
                    <xdr:col>7</xdr:col>
                    <xdr:colOff>104775</xdr:colOff>
                    <xdr:row>94</xdr:row>
                    <xdr:rowOff>19050</xdr:rowOff>
                  </from>
                  <to>
                    <xdr:col>7</xdr:col>
                    <xdr:colOff>733425</xdr:colOff>
                    <xdr:row>95</xdr:row>
                    <xdr:rowOff>19050</xdr:rowOff>
                  </to>
                </anchor>
              </controlPr>
            </control>
          </mc:Choice>
        </mc:AlternateContent>
        <mc:AlternateContent xmlns:mc="http://schemas.openxmlformats.org/markup-compatibility/2006">
          <mc:Choice Requires="x14">
            <control shapeId="2189" r:id="rId60" name="Check Box 141">
              <controlPr defaultSize="0" autoFill="0" autoLine="0" autoPict="0">
                <anchor moveWithCells="1">
                  <from>
                    <xdr:col>6</xdr:col>
                    <xdr:colOff>95250</xdr:colOff>
                    <xdr:row>94</xdr:row>
                    <xdr:rowOff>19050</xdr:rowOff>
                  </from>
                  <to>
                    <xdr:col>6</xdr:col>
                    <xdr:colOff>723900</xdr:colOff>
                    <xdr:row>95</xdr:row>
                    <xdr:rowOff>19050</xdr:rowOff>
                  </to>
                </anchor>
              </controlPr>
            </control>
          </mc:Choice>
        </mc:AlternateContent>
        <mc:AlternateContent xmlns:mc="http://schemas.openxmlformats.org/markup-compatibility/2006">
          <mc:Choice Requires="x14">
            <control shapeId="2190" r:id="rId61" name="Check Box 142">
              <controlPr defaultSize="0" autoFill="0" autoLine="0" autoPict="0">
                <anchor moveWithCells="1">
                  <from>
                    <xdr:col>7</xdr:col>
                    <xdr:colOff>114300</xdr:colOff>
                    <xdr:row>97</xdr:row>
                    <xdr:rowOff>19050</xdr:rowOff>
                  </from>
                  <to>
                    <xdr:col>8</xdr:col>
                    <xdr:colOff>0</xdr:colOff>
                    <xdr:row>98</xdr:row>
                    <xdr:rowOff>19050</xdr:rowOff>
                  </to>
                </anchor>
              </controlPr>
            </control>
          </mc:Choice>
        </mc:AlternateContent>
        <mc:AlternateContent xmlns:mc="http://schemas.openxmlformats.org/markup-compatibility/2006">
          <mc:Choice Requires="x14">
            <control shapeId="2194" r:id="rId62" name="Check Box 146">
              <controlPr defaultSize="0" autoFill="0" autoLine="0" autoPict="0">
                <anchor moveWithCells="1">
                  <from>
                    <xdr:col>6</xdr:col>
                    <xdr:colOff>95250</xdr:colOff>
                    <xdr:row>97</xdr:row>
                    <xdr:rowOff>19050</xdr:rowOff>
                  </from>
                  <to>
                    <xdr:col>6</xdr:col>
                    <xdr:colOff>723900</xdr:colOff>
                    <xdr:row>98</xdr:row>
                    <xdr:rowOff>19050</xdr:rowOff>
                  </to>
                </anchor>
              </controlPr>
            </control>
          </mc:Choice>
        </mc:AlternateContent>
        <mc:AlternateContent xmlns:mc="http://schemas.openxmlformats.org/markup-compatibility/2006">
          <mc:Choice Requires="x14">
            <control shapeId="2195" r:id="rId63" name="Check Box 147">
              <controlPr defaultSize="0" autoFill="0" autoLine="0" autoPict="0">
                <anchor moveWithCells="1">
                  <from>
                    <xdr:col>7</xdr:col>
                    <xdr:colOff>104775</xdr:colOff>
                    <xdr:row>100</xdr:row>
                    <xdr:rowOff>19050</xdr:rowOff>
                  </from>
                  <to>
                    <xdr:col>7</xdr:col>
                    <xdr:colOff>733425</xdr:colOff>
                    <xdr:row>101</xdr:row>
                    <xdr:rowOff>19050</xdr:rowOff>
                  </to>
                </anchor>
              </controlPr>
            </control>
          </mc:Choice>
        </mc:AlternateContent>
        <mc:AlternateContent xmlns:mc="http://schemas.openxmlformats.org/markup-compatibility/2006">
          <mc:Choice Requires="x14">
            <control shapeId="2199" r:id="rId64" name="Check Box 151">
              <controlPr defaultSize="0" autoFill="0" autoLine="0" autoPict="0">
                <anchor moveWithCells="1">
                  <from>
                    <xdr:col>6</xdr:col>
                    <xdr:colOff>95250</xdr:colOff>
                    <xdr:row>100</xdr:row>
                    <xdr:rowOff>19050</xdr:rowOff>
                  </from>
                  <to>
                    <xdr:col>6</xdr:col>
                    <xdr:colOff>723900</xdr:colOff>
                    <xdr:row>101</xdr:row>
                    <xdr:rowOff>19050</xdr:rowOff>
                  </to>
                </anchor>
              </controlPr>
            </control>
          </mc:Choice>
        </mc:AlternateContent>
        <mc:AlternateContent xmlns:mc="http://schemas.openxmlformats.org/markup-compatibility/2006">
          <mc:Choice Requires="x14">
            <control shapeId="2235" r:id="rId65" name="Check Box 187">
              <controlPr defaultSize="0" autoFill="0" autoLine="0" autoPict="0">
                <anchor moveWithCells="1">
                  <from>
                    <xdr:col>7</xdr:col>
                    <xdr:colOff>104775</xdr:colOff>
                    <xdr:row>103</xdr:row>
                    <xdr:rowOff>19050</xdr:rowOff>
                  </from>
                  <to>
                    <xdr:col>7</xdr:col>
                    <xdr:colOff>733425</xdr:colOff>
                    <xdr:row>104</xdr:row>
                    <xdr:rowOff>19050</xdr:rowOff>
                  </to>
                </anchor>
              </controlPr>
            </control>
          </mc:Choice>
        </mc:AlternateContent>
        <mc:AlternateContent xmlns:mc="http://schemas.openxmlformats.org/markup-compatibility/2006">
          <mc:Choice Requires="x14">
            <control shapeId="2239" r:id="rId66" name="Check Box 191">
              <controlPr defaultSize="0" autoFill="0" autoLine="0" autoPict="0">
                <anchor moveWithCells="1">
                  <from>
                    <xdr:col>6</xdr:col>
                    <xdr:colOff>95250</xdr:colOff>
                    <xdr:row>103</xdr:row>
                    <xdr:rowOff>19050</xdr:rowOff>
                  </from>
                  <to>
                    <xdr:col>6</xdr:col>
                    <xdr:colOff>723900</xdr:colOff>
                    <xdr:row>104</xdr:row>
                    <xdr:rowOff>19050</xdr:rowOff>
                  </to>
                </anchor>
              </controlPr>
            </control>
          </mc:Choice>
        </mc:AlternateContent>
        <mc:AlternateContent xmlns:mc="http://schemas.openxmlformats.org/markup-compatibility/2006">
          <mc:Choice Requires="x14">
            <control shapeId="2240" r:id="rId67" name="Check Box 192">
              <controlPr defaultSize="0" autoFill="0" autoLine="0" autoPict="0">
                <anchor moveWithCells="1">
                  <from>
                    <xdr:col>7</xdr:col>
                    <xdr:colOff>104775</xdr:colOff>
                    <xdr:row>106</xdr:row>
                    <xdr:rowOff>19050</xdr:rowOff>
                  </from>
                  <to>
                    <xdr:col>7</xdr:col>
                    <xdr:colOff>733425</xdr:colOff>
                    <xdr:row>107</xdr:row>
                    <xdr:rowOff>19050</xdr:rowOff>
                  </to>
                </anchor>
              </controlPr>
            </control>
          </mc:Choice>
        </mc:AlternateContent>
        <mc:AlternateContent xmlns:mc="http://schemas.openxmlformats.org/markup-compatibility/2006">
          <mc:Choice Requires="x14">
            <control shapeId="2244" r:id="rId68" name="Check Box 196">
              <controlPr defaultSize="0" autoFill="0" autoLine="0" autoPict="0">
                <anchor moveWithCells="1">
                  <from>
                    <xdr:col>6</xdr:col>
                    <xdr:colOff>95250</xdr:colOff>
                    <xdr:row>106</xdr:row>
                    <xdr:rowOff>19050</xdr:rowOff>
                  </from>
                  <to>
                    <xdr:col>6</xdr:col>
                    <xdr:colOff>723900</xdr:colOff>
                    <xdr:row>107</xdr:row>
                    <xdr:rowOff>19050</xdr:rowOff>
                  </to>
                </anchor>
              </controlPr>
            </control>
          </mc:Choice>
        </mc:AlternateContent>
        <mc:AlternateContent xmlns:mc="http://schemas.openxmlformats.org/markup-compatibility/2006">
          <mc:Choice Requires="x14">
            <control shapeId="2245" r:id="rId69" name="Check Box 197">
              <controlPr defaultSize="0" autoFill="0" autoLine="0" autoPict="0">
                <anchor moveWithCells="1">
                  <from>
                    <xdr:col>7</xdr:col>
                    <xdr:colOff>104775</xdr:colOff>
                    <xdr:row>109</xdr:row>
                    <xdr:rowOff>19050</xdr:rowOff>
                  </from>
                  <to>
                    <xdr:col>7</xdr:col>
                    <xdr:colOff>733425</xdr:colOff>
                    <xdr:row>110</xdr:row>
                    <xdr:rowOff>19050</xdr:rowOff>
                  </to>
                </anchor>
              </controlPr>
            </control>
          </mc:Choice>
        </mc:AlternateContent>
        <mc:AlternateContent xmlns:mc="http://schemas.openxmlformats.org/markup-compatibility/2006">
          <mc:Choice Requires="x14">
            <control shapeId="2249" r:id="rId70" name="Check Box 201">
              <controlPr defaultSize="0" autoFill="0" autoLine="0" autoPict="0">
                <anchor moveWithCells="1">
                  <from>
                    <xdr:col>6</xdr:col>
                    <xdr:colOff>95250</xdr:colOff>
                    <xdr:row>109</xdr:row>
                    <xdr:rowOff>19050</xdr:rowOff>
                  </from>
                  <to>
                    <xdr:col>6</xdr:col>
                    <xdr:colOff>723900</xdr:colOff>
                    <xdr:row>110</xdr:row>
                    <xdr:rowOff>19050</xdr:rowOff>
                  </to>
                </anchor>
              </controlPr>
            </control>
          </mc:Choice>
        </mc:AlternateContent>
        <mc:AlternateContent xmlns:mc="http://schemas.openxmlformats.org/markup-compatibility/2006">
          <mc:Choice Requires="x14">
            <control shapeId="2250" r:id="rId71" name="Check Box 202">
              <controlPr defaultSize="0" autoFill="0" autoLine="0" autoPict="0">
                <anchor moveWithCells="1">
                  <from>
                    <xdr:col>7</xdr:col>
                    <xdr:colOff>114300</xdr:colOff>
                    <xdr:row>112</xdr:row>
                    <xdr:rowOff>19050</xdr:rowOff>
                  </from>
                  <to>
                    <xdr:col>8</xdr:col>
                    <xdr:colOff>0</xdr:colOff>
                    <xdr:row>113</xdr:row>
                    <xdr:rowOff>19050</xdr:rowOff>
                  </to>
                </anchor>
              </controlPr>
            </control>
          </mc:Choice>
        </mc:AlternateContent>
        <mc:AlternateContent xmlns:mc="http://schemas.openxmlformats.org/markup-compatibility/2006">
          <mc:Choice Requires="x14">
            <control shapeId="2254" r:id="rId72" name="Check Box 206">
              <controlPr defaultSize="0" autoFill="0" autoLine="0" autoPict="0">
                <anchor moveWithCells="1">
                  <from>
                    <xdr:col>6</xdr:col>
                    <xdr:colOff>95250</xdr:colOff>
                    <xdr:row>112</xdr:row>
                    <xdr:rowOff>19050</xdr:rowOff>
                  </from>
                  <to>
                    <xdr:col>6</xdr:col>
                    <xdr:colOff>723900</xdr:colOff>
                    <xdr:row>113</xdr:row>
                    <xdr:rowOff>19050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7</xdr:col>
                    <xdr:colOff>104775</xdr:colOff>
                    <xdr:row>115</xdr:row>
                    <xdr:rowOff>19050</xdr:rowOff>
                  </from>
                  <to>
                    <xdr:col>7</xdr:col>
                    <xdr:colOff>733425</xdr:colOff>
                    <xdr:row>116</xdr:row>
                    <xdr:rowOff>19050</xdr:rowOff>
                  </to>
                </anchor>
              </controlPr>
            </control>
          </mc:Choice>
        </mc:AlternateContent>
        <mc:AlternateContent xmlns:mc="http://schemas.openxmlformats.org/markup-compatibility/2006">
          <mc:Choice Requires="x14">
            <control shapeId="2259" r:id="rId74" name="Check Box 211">
              <controlPr defaultSize="0" autoFill="0" autoLine="0" autoPict="0">
                <anchor moveWithCells="1">
                  <from>
                    <xdr:col>6</xdr:col>
                    <xdr:colOff>95250</xdr:colOff>
                    <xdr:row>115</xdr:row>
                    <xdr:rowOff>19050</xdr:rowOff>
                  </from>
                  <to>
                    <xdr:col>6</xdr:col>
                    <xdr:colOff>723900</xdr:colOff>
                    <xdr:row>116</xdr:row>
                    <xdr:rowOff>19050</xdr:rowOff>
                  </to>
                </anchor>
              </controlPr>
            </control>
          </mc:Choice>
        </mc:AlternateContent>
        <mc:AlternateContent xmlns:mc="http://schemas.openxmlformats.org/markup-compatibility/2006">
          <mc:Choice Requires="x14">
            <control shapeId="2264" r:id="rId75" name="Check Box 216">
              <controlPr defaultSize="0" autoFill="0" autoLine="0" autoPict="0">
                <anchor moveWithCells="1">
                  <from>
                    <xdr:col>7</xdr:col>
                    <xdr:colOff>104775</xdr:colOff>
                    <xdr:row>118</xdr:row>
                    <xdr:rowOff>19050</xdr:rowOff>
                  </from>
                  <to>
                    <xdr:col>7</xdr:col>
                    <xdr:colOff>733425</xdr:colOff>
                    <xdr:row>119</xdr:row>
                    <xdr:rowOff>19050</xdr:rowOff>
                  </to>
                </anchor>
              </controlPr>
            </control>
          </mc:Choice>
        </mc:AlternateContent>
        <mc:AlternateContent xmlns:mc="http://schemas.openxmlformats.org/markup-compatibility/2006">
          <mc:Choice Requires="x14">
            <control shapeId="2268" r:id="rId76" name="Check Box 220">
              <controlPr defaultSize="0" autoFill="0" autoLine="0" autoPict="0">
                <anchor moveWithCells="1">
                  <from>
                    <xdr:col>6</xdr:col>
                    <xdr:colOff>95250</xdr:colOff>
                    <xdr:row>118</xdr:row>
                    <xdr:rowOff>19050</xdr:rowOff>
                  </from>
                  <to>
                    <xdr:col>6</xdr:col>
                    <xdr:colOff>723900</xdr:colOff>
                    <xdr:row>119</xdr:row>
                    <xdr:rowOff>19050</xdr:rowOff>
                  </to>
                </anchor>
              </controlPr>
            </control>
          </mc:Choice>
        </mc:AlternateContent>
        <mc:AlternateContent xmlns:mc="http://schemas.openxmlformats.org/markup-compatibility/2006">
          <mc:Choice Requires="x14">
            <control shapeId="2269" r:id="rId77" name="Check Box 221">
              <controlPr defaultSize="0" autoFill="0" autoLine="0" autoPict="0">
                <anchor moveWithCells="1">
                  <from>
                    <xdr:col>7</xdr:col>
                    <xdr:colOff>104775</xdr:colOff>
                    <xdr:row>121</xdr:row>
                    <xdr:rowOff>19050</xdr:rowOff>
                  </from>
                  <to>
                    <xdr:col>7</xdr:col>
                    <xdr:colOff>733425</xdr:colOff>
                    <xdr:row>122</xdr:row>
                    <xdr:rowOff>19050</xdr:rowOff>
                  </to>
                </anchor>
              </controlPr>
            </control>
          </mc:Choice>
        </mc:AlternateContent>
        <mc:AlternateContent xmlns:mc="http://schemas.openxmlformats.org/markup-compatibility/2006">
          <mc:Choice Requires="x14">
            <control shapeId="2273" r:id="rId78" name="Check Box 225">
              <controlPr defaultSize="0" autoFill="0" autoLine="0" autoPict="0">
                <anchor moveWithCells="1">
                  <from>
                    <xdr:col>6</xdr:col>
                    <xdr:colOff>95250</xdr:colOff>
                    <xdr:row>121</xdr:row>
                    <xdr:rowOff>19050</xdr:rowOff>
                  </from>
                  <to>
                    <xdr:col>6</xdr:col>
                    <xdr:colOff>723900</xdr:colOff>
                    <xdr:row>122</xdr:row>
                    <xdr:rowOff>19050</xdr:rowOff>
                  </to>
                </anchor>
              </controlPr>
            </control>
          </mc:Choice>
        </mc:AlternateContent>
        <mc:AlternateContent xmlns:mc="http://schemas.openxmlformats.org/markup-compatibility/2006">
          <mc:Choice Requires="x14">
            <control shapeId="2274" r:id="rId79" name="Check Box 226">
              <controlPr defaultSize="0" autoFill="0" autoLine="0" autoPict="0">
                <anchor moveWithCells="1">
                  <from>
                    <xdr:col>7</xdr:col>
                    <xdr:colOff>104775</xdr:colOff>
                    <xdr:row>124</xdr:row>
                    <xdr:rowOff>19050</xdr:rowOff>
                  </from>
                  <to>
                    <xdr:col>7</xdr:col>
                    <xdr:colOff>733425</xdr:colOff>
                    <xdr:row>125</xdr:row>
                    <xdr:rowOff>19050</xdr:rowOff>
                  </to>
                </anchor>
              </controlPr>
            </control>
          </mc:Choice>
        </mc:AlternateContent>
        <mc:AlternateContent xmlns:mc="http://schemas.openxmlformats.org/markup-compatibility/2006">
          <mc:Choice Requires="x14">
            <control shapeId="2278" r:id="rId80" name="Check Box 230">
              <controlPr defaultSize="0" autoFill="0" autoLine="0" autoPict="0">
                <anchor moveWithCells="1">
                  <from>
                    <xdr:col>6</xdr:col>
                    <xdr:colOff>95250</xdr:colOff>
                    <xdr:row>124</xdr:row>
                    <xdr:rowOff>19050</xdr:rowOff>
                  </from>
                  <to>
                    <xdr:col>6</xdr:col>
                    <xdr:colOff>723900</xdr:colOff>
                    <xdr:row>125</xdr:row>
                    <xdr:rowOff>19050</xdr:rowOff>
                  </to>
                </anchor>
              </controlPr>
            </control>
          </mc:Choice>
        </mc:AlternateContent>
        <mc:AlternateContent xmlns:mc="http://schemas.openxmlformats.org/markup-compatibility/2006">
          <mc:Choice Requires="x14">
            <control shapeId="2279" r:id="rId81" name="Check Box 231">
              <controlPr defaultSize="0" autoFill="0" autoLine="0" autoPict="0">
                <anchor moveWithCells="1">
                  <from>
                    <xdr:col>7</xdr:col>
                    <xdr:colOff>114300</xdr:colOff>
                    <xdr:row>127</xdr:row>
                    <xdr:rowOff>19050</xdr:rowOff>
                  </from>
                  <to>
                    <xdr:col>8</xdr:col>
                    <xdr:colOff>0</xdr:colOff>
                    <xdr:row>128</xdr:row>
                    <xdr:rowOff>19050</xdr:rowOff>
                  </to>
                </anchor>
              </controlPr>
            </control>
          </mc:Choice>
        </mc:AlternateContent>
        <mc:AlternateContent xmlns:mc="http://schemas.openxmlformats.org/markup-compatibility/2006">
          <mc:Choice Requires="x14">
            <control shapeId="2283" r:id="rId82" name="Check Box 235">
              <controlPr defaultSize="0" autoFill="0" autoLine="0" autoPict="0">
                <anchor moveWithCells="1">
                  <from>
                    <xdr:col>6</xdr:col>
                    <xdr:colOff>95250</xdr:colOff>
                    <xdr:row>127</xdr:row>
                    <xdr:rowOff>19050</xdr:rowOff>
                  </from>
                  <to>
                    <xdr:col>6</xdr:col>
                    <xdr:colOff>723900</xdr:colOff>
                    <xdr:row>128</xdr:row>
                    <xdr:rowOff>19050</xdr:rowOff>
                  </to>
                </anchor>
              </controlPr>
            </control>
          </mc:Choice>
        </mc:AlternateContent>
        <mc:AlternateContent xmlns:mc="http://schemas.openxmlformats.org/markup-compatibility/2006">
          <mc:Choice Requires="x14">
            <control shapeId="2284" r:id="rId83" name="Check Box 236">
              <controlPr defaultSize="0" autoFill="0" autoLine="0" autoPict="0">
                <anchor moveWithCells="1">
                  <from>
                    <xdr:col>7</xdr:col>
                    <xdr:colOff>104775</xdr:colOff>
                    <xdr:row>130</xdr:row>
                    <xdr:rowOff>19050</xdr:rowOff>
                  </from>
                  <to>
                    <xdr:col>7</xdr:col>
                    <xdr:colOff>733425</xdr:colOff>
                    <xdr:row>131</xdr:row>
                    <xdr:rowOff>19050</xdr:rowOff>
                  </to>
                </anchor>
              </controlPr>
            </control>
          </mc:Choice>
        </mc:AlternateContent>
        <mc:AlternateContent xmlns:mc="http://schemas.openxmlformats.org/markup-compatibility/2006">
          <mc:Choice Requires="x14">
            <control shapeId="2288" r:id="rId84" name="Check Box 240">
              <controlPr defaultSize="0" autoFill="0" autoLine="0" autoPict="0">
                <anchor moveWithCells="1">
                  <from>
                    <xdr:col>6</xdr:col>
                    <xdr:colOff>95250</xdr:colOff>
                    <xdr:row>130</xdr:row>
                    <xdr:rowOff>19050</xdr:rowOff>
                  </from>
                  <to>
                    <xdr:col>6</xdr:col>
                    <xdr:colOff>723900</xdr:colOff>
                    <xdr:row>131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C4EA7-57A1-40ED-9F40-6A5EAEAAF7BF}">
  <dimension ref="A1:Q53"/>
  <sheetViews>
    <sheetView topLeftCell="A31" workbookViewId="0">
      <selection activeCell="B5" sqref="B5"/>
    </sheetView>
  </sheetViews>
  <sheetFormatPr defaultRowHeight="18.75" x14ac:dyDescent="0.4"/>
  <cols>
    <col min="1" max="1" width="4.5" style="1" customWidth="1"/>
    <col min="2" max="3" width="18.625" style="1" customWidth="1"/>
    <col min="4" max="4" width="6.75" style="1" customWidth="1"/>
    <col min="5" max="5" width="13.875" style="11" customWidth="1"/>
    <col min="6" max="8" width="6.625" style="1" customWidth="1"/>
    <col min="9" max="9" width="5.25" style="1" customWidth="1"/>
    <col min="10" max="10" width="8" style="1" customWidth="1"/>
    <col min="11" max="12" width="6.625" style="1" customWidth="1"/>
    <col min="13" max="13" width="6.125" style="1" customWidth="1"/>
    <col min="14" max="14" width="5.125" style="1" customWidth="1"/>
    <col min="15" max="15" width="9" style="28"/>
    <col min="16" max="16384" width="9" style="1"/>
  </cols>
  <sheetData>
    <row r="1" spans="1:17" x14ac:dyDescent="0.4">
      <c r="B1" s="2" t="s">
        <v>44</v>
      </c>
      <c r="C1" s="26" t="str">
        <f>IF(健診申込書!D9="","",健診申込書!D9)</f>
        <v/>
      </c>
      <c r="D1" s="3"/>
      <c r="E1" s="4"/>
      <c r="F1" s="5" t="s">
        <v>48</v>
      </c>
      <c r="G1" s="26" t="str">
        <f>IF(健診申込書!D11="","",健診申込書!D11)</f>
        <v/>
      </c>
      <c r="H1" s="6"/>
      <c r="I1" s="3"/>
      <c r="J1" s="3"/>
      <c r="K1" s="3"/>
      <c r="L1" s="3"/>
      <c r="M1" s="7"/>
    </row>
    <row r="2" spans="1:17" x14ac:dyDescent="0.4">
      <c r="B2" s="8" t="s">
        <v>59</v>
      </c>
      <c r="C2" s="26" t="str">
        <f>IF(健診申込書!D14="","",健診申込書!D14)</f>
        <v/>
      </c>
      <c r="D2" s="3"/>
      <c r="E2" s="4"/>
      <c r="F2" s="9" t="s">
        <v>49</v>
      </c>
      <c r="G2" s="26" t="str">
        <f>IF(健診申込書!I10="","",健診申込書!I10)</f>
        <v/>
      </c>
      <c r="H2" s="3"/>
      <c r="I2" s="7"/>
      <c r="J2" s="10" t="s">
        <v>50</v>
      </c>
      <c r="K2" s="27" t="str">
        <f>IF(健診申込書!I11="","",健診申込書!I11)</f>
        <v/>
      </c>
      <c r="L2" s="6"/>
      <c r="M2" s="7"/>
    </row>
    <row r="4" spans="1:17" ht="18.75" customHeight="1" x14ac:dyDescent="0.4">
      <c r="A4" s="2" t="s">
        <v>57</v>
      </c>
      <c r="B4" s="5" t="s" ph="1">
        <v>45</v>
      </c>
      <c r="C4" s="5" t="s" ph="1">
        <v>46</v>
      </c>
      <c r="D4" s="9" t="s">
        <v>47</v>
      </c>
      <c r="E4" s="12" t="s">
        <v>51</v>
      </c>
      <c r="F4" s="13" t="s">
        <v>52</v>
      </c>
      <c r="G4" s="14" t="s">
        <v>53</v>
      </c>
      <c r="H4" s="14" t="s">
        <v>58</v>
      </c>
      <c r="I4" s="15" t="s">
        <v>54</v>
      </c>
      <c r="J4" s="16"/>
      <c r="K4" s="17" t="s">
        <v>55</v>
      </c>
      <c r="L4" s="18" t="s">
        <v>56</v>
      </c>
      <c r="M4" s="18"/>
    </row>
    <row r="5" spans="1:17" ht="18.75" customHeight="1" x14ac:dyDescent="0.4">
      <c r="A5" s="5">
        <v>1</v>
      </c>
      <c r="B5" s="5" t="str">
        <f>IF(健診申込書!E24="","",健診申込書!E24)</f>
        <v/>
      </c>
      <c r="C5" s="5" t="str">
        <f>IF(健診申込書!E23="","",健診申込書!E23)</f>
        <v/>
      </c>
      <c r="D5" s="9" t="str">
        <f>IF(健診申込書!I24="","",健診申込書!I24)</f>
        <v/>
      </c>
      <c r="E5" s="19" t="str">
        <f>IF(健診申込書!I23="","",健診申込書!I23)</f>
        <v/>
      </c>
      <c r="F5" s="19" t="str">
        <f>IF(健診申込書!E25="","",健診申込書!E25)</f>
        <v/>
      </c>
      <c r="G5" s="9" t="str">
        <f>IF(健診申込書!G25=TRUE,"○","")</f>
        <v/>
      </c>
      <c r="H5" s="9" t="str">
        <f>IF(健診申込書!H25=TRUE,"○","")</f>
        <v/>
      </c>
      <c r="I5" s="20"/>
      <c r="J5" s="21" t="str">
        <f t="shared" ref="J5:J10" si="0">IF(O5="","",O5+P5+Q5)</f>
        <v/>
      </c>
      <c r="K5" s="33"/>
      <c r="L5" s="34"/>
      <c r="M5" s="35"/>
      <c r="O5" s="29" t="str" cm="1">
        <f t="array" ref="O5">_xlfn.SWITCH(F5,"A",3600,"B",9200,"C",13300,"D",15000,"")</f>
        <v/>
      </c>
      <c r="P5" s="29" cm="1">
        <f t="array" ref="P5">_xlfn.SWITCH(G5,"○",2300,0)</f>
        <v>0</v>
      </c>
      <c r="Q5" s="29" cm="1">
        <f t="array" ref="Q5">_xlfn.SWITCH(H5,"○",600,0)</f>
        <v>0</v>
      </c>
    </row>
    <row r="6" spans="1:17" ht="18.75" customHeight="1" x14ac:dyDescent="0.4">
      <c r="A6" s="5">
        <v>2</v>
      </c>
      <c r="B6" s="5" t="str">
        <f>IF(健診申込書!E27="","",健診申込書!E27)</f>
        <v/>
      </c>
      <c r="C6" s="5" t="str">
        <f>IF(健診申込書!E26="","",健診申込書!E26)</f>
        <v/>
      </c>
      <c r="D6" s="9" t="str">
        <f>IF(健診申込書!I27="","",健診申込書!I27)</f>
        <v/>
      </c>
      <c r="E6" s="19" t="str">
        <f>IF(健診申込書!I26="","",健診申込書!I26)</f>
        <v/>
      </c>
      <c r="F6" s="19" t="str">
        <f>IF(健診申込書!E28="","",健診申込書!E28)</f>
        <v/>
      </c>
      <c r="G6" s="9" t="str">
        <f>IF(健診申込書!G28=TRUE,"○","")</f>
        <v/>
      </c>
      <c r="H6" s="9" t="str">
        <f>IF(健診申込書!H28=TRUE,"○","")</f>
        <v/>
      </c>
      <c r="I6" s="24"/>
      <c r="J6" s="21" t="str">
        <f t="shared" si="0"/>
        <v/>
      </c>
      <c r="K6" s="36"/>
      <c r="L6" s="37"/>
      <c r="M6" s="38"/>
      <c r="O6" s="29" t="str" cm="1">
        <f t="array" ref="O6">_xlfn.SWITCH(F6,"A",3600,"B",9200,"C",13300,"D",15000,"")</f>
        <v/>
      </c>
      <c r="P6" s="29" cm="1">
        <f t="array" ref="P6">_xlfn.SWITCH(G6,"○",2300,0)</f>
        <v>0</v>
      </c>
      <c r="Q6" s="29" cm="1">
        <f t="array" ref="Q6">_xlfn.SWITCH(H6,"○",600,0)</f>
        <v>0</v>
      </c>
    </row>
    <row r="7" spans="1:17" ht="18.75" customHeight="1" x14ac:dyDescent="0.4">
      <c r="A7" s="5">
        <v>3</v>
      </c>
      <c r="B7" s="5" t="str">
        <f>IF(健診申込書!E30="","",健診申込書!E30)</f>
        <v/>
      </c>
      <c r="C7" s="5" t="str">
        <f>IF(健診申込書!E29="","",健診申込書!E29)</f>
        <v/>
      </c>
      <c r="D7" s="9" t="str">
        <f>IF(健診申込書!I30="","",健診申込書!I30)</f>
        <v/>
      </c>
      <c r="E7" s="19" t="str">
        <f>IF(健診申込書!I29="","",健診申込書!I29)</f>
        <v/>
      </c>
      <c r="F7" s="19" t="str">
        <f>IF(健診申込書!E31="","",健診申込書!E31)</f>
        <v/>
      </c>
      <c r="G7" s="9" t="str">
        <f>IF(健診申込書!G31=TRUE,"○","")</f>
        <v/>
      </c>
      <c r="H7" s="9" t="str">
        <f>IF(健診申込書!H31=TRUE,"○","")</f>
        <v/>
      </c>
      <c r="I7" s="24"/>
      <c r="J7" s="21" t="str">
        <f t="shared" si="0"/>
        <v/>
      </c>
      <c r="K7" s="36"/>
      <c r="L7" s="37"/>
      <c r="M7" s="38"/>
      <c r="O7" s="29" t="str" cm="1">
        <f t="array" ref="O7">_xlfn.SWITCH(F7,"A",3600,"B",9200,"C",13300,"D",15000,"")</f>
        <v/>
      </c>
      <c r="P7" s="29" cm="1">
        <f t="array" ref="P7">_xlfn.SWITCH(G7,"○",2300,0)</f>
        <v>0</v>
      </c>
      <c r="Q7" s="29" cm="1">
        <f t="array" ref="Q7">_xlfn.SWITCH(H7,"○",600,0)</f>
        <v>0</v>
      </c>
    </row>
    <row r="8" spans="1:17" ht="18.75" customHeight="1" x14ac:dyDescent="0.4">
      <c r="A8" s="5">
        <v>4</v>
      </c>
      <c r="B8" s="5" t="str">
        <f>IF(健診申込書!E33="","",健診申込書!E33)</f>
        <v/>
      </c>
      <c r="C8" s="5" t="str">
        <f>IF(健診申込書!E32="","",健診申込書!E32)</f>
        <v/>
      </c>
      <c r="D8" s="9" t="str">
        <f>IF(健診申込書!I33="","",健診申込書!I33)</f>
        <v/>
      </c>
      <c r="E8" s="19" t="str">
        <f>IF(健診申込書!I32="","",健診申込書!I32)</f>
        <v/>
      </c>
      <c r="F8" s="19" t="str">
        <f>IF(健診申込書!E34="","",健診申込書!E34)</f>
        <v/>
      </c>
      <c r="G8" s="9" t="str">
        <f>IF(健診申込書!G34=TRUE,"○","")</f>
        <v/>
      </c>
      <c r="H8" s="9" t="str">
        <f>IF(健診申込書!H34=TRUE,"○","")</f>
        <v/>
      </c>
      <c r="I8" s="24"/>
      <c r="J8" s="21" t="str">
        <f t="shared" si="0"/>
        <v/>
      </c>
      <c r="K8" s="36"/>
      <c r="L8" s="37"/>
      <c r="M8" s="38"/>
      <c r="O8" s="29" t="str" cm="1">
        <f t="array" ref="O8">_xlfn.SWITCH(F8,"A",3600,"B",9200,"C",13300,"D",15000,"")</f>
        <v/>
      </c>
      <c r="P8" s="29" cm="1">
        <f t="array" ref="P8">_xlfn.SWITCH(G8,"○",2300,0)</f>
        <v>0</v>
      </c>
      <c r="Q8" s="29" cm="1">
        <f t="array" ref="Q8">_xlfn.SWITCH(H8,"○",600,0)</f>
        <v>0</v>
      </c>
    </row>
    <row r="9" spans="1:17" ht="18.75" customHeight="1" x14ac:dyDescent="0.4">
      <c r="A9" s="5">
        <v>5</v>
      </c>
      <c r="B9" s="5" t="str">
        <f>IF(健診申込書!E36="","",健診申込書!E36)</f>
        <v/>
      </c>
      <c r="C9" s="5" t="str">
        <f>IF(健診申込書!E35="","",健診申込書!E35)</f>
        <v/>
      </c>
      <c r="D9" s="9" t="str">
        <f>IF(健診申込書!I36="","",健診申込書!I36)</f>
        <v/>
      </c>
      <c r="E9" s="19" t="str">
        <f>IF(健診申込書!I35="","",健診申込書!I35)</f>
        <v/>
      </c>
      <c r="F9" s="19" t="str">
        <f>IF(健診申込書!E37="","",健診申込書!E37)</f>
        <v/>
      </c>
      <c r="G9" s="9" t="str">
        <f>IF(健診申込書!G37=TRUE,"○","")</f>
        <v/>
      </c>
      <c r="H9" s="9" t="str">
        <f>IF(健診申込書!H37=TRUE,"○","")</f>
        <v/>
      </c>
      <c r="I9" s="24"/>
      <c r="J9" s="21" t="str">
        <f t="shared" si="0"/>
        <v/>
      </c>
      <c r="K9" s="36"/>
      <c r="L9" s="37"/>
      <c r="M9" s="38"/>
      <c r="O9" s="29" t="str" cm="1">
        <f t="array" ref="O9">_xlfn.SWITCH(F9,"A",3600,"B",9200,"C",13300,"D",15000,"")</f>
        <v/>
      </c>
      <c r="P9" s="29" cm="1">
        <f t="array" ref="P9">_xlfn.SWITCH(G9,"○",2300,0)</f>
        <v>0</v>
      </c>
      <c r="Q9" s="29" cm="1">
        <f t="array" ref="Q9">_xlfn.SWITCH(H9,"○",600,0)</f>
        <v>0</v>
      </c>
    </row>
    <row r="10" spans="1:17" ht="18.75" customHeight="1" x14ac:dyDescent="0.4">
      <c r="A10" s="5">
        <v>6</v>
      </c>
      <c r="B10" s="5" t="str">
        <f>IF('６名以上追加用'!E13="","",'６名以上追加用'!E13)</f>
        <v/>
      </c>
      <c r="C10" s="5" t="str">
        <f>IF('６名以上追加用'!E12="","",'６名以上追加用'!E12)</f>
        <v/>
      </c>
      <c r="D10" s="9" t="str">
        <f>IF('６名以上追加用'!I13="","",'６名以上追加用'!I13)</f>
        <v/>
      </c>
      <c r="E10" s="19" t="str">
        <f>IF('６名以上追加用'!I12="","",'６名以上追加用'!I12)</f>
        <v/>
      </c>
      <c r="F10" s="19" t="str">
        <f>IF('６名以上追加用'!E14="","",'６名以上追加用'!E14)</f>
        <v/>
      </c>
      <c r="G10" s="9" t="str">
        <f>IF('６名以上追加用'!G14=TRUE,"○","")</f>
        <v/>
      </c>
      <c r="H10" s="9" t="str">
        <f>IF('６名以上追加用'!H14=TRUE,"○","")</f>
        <v/>
      </c>
      <c r="I10" s="24"/>
      <c r="J10" s="21" t="str">
        <f t="shared" si="0"/>
        <v/>
      </c>
      <c r="K10" s="36"/>
      <c r="L10" s="37"/>
      <c r="M10" s="38"/>
      <c r="O10" s="29" t="str" cm="1">
        <f t="array" ref="O10">_xlfn.SWITCH(F10,"A",3600,"B",9200,"C",13300,"D",15000,"")</f>
        <v/>
      </c>
      <c r="P10" s="29" cm="1">
        <f t="array" ref="P10">_xlfn.SWITCH(G10,"○",2300,0)</f>
        <v>0</v>
      </c>
      <c r="Q10" s="29" cm="1">
        <f t="array" ref="Q10">_xlfn.SWITCH(H10,"○",600,0)</f>
        <v>0</v>
      </c>
    </row>
    <row r="11" spans="1:17" ht="18.75" customHeight="1" x14ac:dyDescent="0.4">
      <c r="A11" s="5">
        <v>7</v>
      </c>
      <c r="B11" s="5" t="str">
        <f>IF('６名以上追加用'!E16="","",'６名以上追加用'!E16)</f>
        <v/>
      </c>
      <c r="C11" s="5" t="str">
        <f>IF('６名以上追加用'!E15="","",'６名以上追加用'!E15)</f>
        <v/>
      </c>
      <c r="D11" s="9" t="str">
        <f>IF('６名以上追加用'!I16="","",'６名以上追加用'!I16)</f>
        <v/>
      </c>
      <c r="E11" s="19" t="str">
        <f>IF('６名以上追加用'!I15="","",'６名以上追加用'!I15)</f>
        <v/>
      </c>
      <c r="F11" s="19" t="str">
        <f>IF('６名以上追加用'!E17="","",'６名以上追加用'!E17)</f>
        <v/>
      </c>
      <c r="G11" s="9" t="str">
        <f>IF('６名以上追加用'!G17=TRUE,"○","")</f>
        <v/>
      </c>
      <c r="H11" s="9" t="str">
        <f>IF('６名以上追加用'!H17=TRUE,"○","")</f>
        <v/>
      </c>
      <c r="I11" s="24"/>
      <c r="J11" s="21" t="str">
        <f t="shared" ref="J11:J49" si="1">IF(O11="","",O11+P11+Q11)</f>
        <v/>
      </c>
      <c r="K11" s="36"/>
      <c r="L11" s="37"/>
      <c r="M11" s="38"/>
      <c r="O11" s="29" t="str" cm="1">
        <f t="array" ref="O11">_xlfn.SWITCH(F11,"A",3600,"B",9200,"C",13300,"D",15000,"")</f>
        <v/>
      </c>
      <c r="P11" s="29" cm="1">
        <f t="array" ref="P11">_xlfn.SWITCH(G11,"○",2300,0)</f>
        <v>0</v>
      </c>
      <c r="Q11" s="29" cm="1">
        <f t="array" ref="Q11">_xlfn.SWITCH(H11,"○",600,0)</f>
        <v>0</v>
      </c>
    </row>
    <row r="12" spans="1:17" ht="18.75" customHeight="1" x14ac:dyDescent="0.4">
      <c r="A12" s="5">
        <v>8</v>
      </c>
      <c r="B12" s="5" t="str">
        <f>IF('６名以上追加用'!E19="","",'６名以上追加用'!E19)</f>
        <v/>
      </c>
      <c r="C12" s="5" t="str">
        <f>IF('６名以上追加用'!E18="","",'６名以上追加用'!E18)</f>
        <v/>
      </c>
      <c r="D12" s="9" t="str">
        <f>IF('６名以上追加用'!I19="","",'６名以上追加用'!I19)</f>
        <v/>
      </c>
      <c r="E12" s="19" t="str">
        <f>IF('６名以上追加用'!I18="","",'６名以上追加用'!I18)</f>
        <v/>
      </c>
      <c r="F12" s="19" t="str">
        <f>IF('６名以上追加用'!E20="","",'６名以上追加用'!E20)</f>
        <v/>
      </c>
      <c r="G12" s="9" t="str">
        <f>IF('６名以上追加用'!G20=TRUE,"○","")</f>
        <v/>
      </c>
      <c r="H12" s="9" t="str">
        <f>IF('６名以上追加用'!H20=TRUE,"○","")</f>
        <v/>
      </c>
      <c r="I12" s="24"/>
      <c r="J12" s="21" t="str">
        <f t="shared" si="1"/>
        <v/>
      </c>
      <c r="K12" s="36"/>
      <c r="L12" s="37"/>
      <c r="M12" s="38"/>
      <c r="O12" s="29" t="str" cm="1">
        <f t="array" ref="O12">_xlfn.SWITCH(F12,"A",3600,"B",9200,"C",13300,"D",15000,"")</f>
        <v/>
      </c>
      <c r="P12" s="29" cm="1">
        <f t="array" ref="P12">_xlfn.SWITCH(G12,"○",2300,0)</f>
        <v>0</v>
      </c>
      <c r="Q12" s="29" cm="1">
        <f t="array" ref="Q12">_xlfn.SWITCH(H12,"○",600,0)</f>
        <v>0</v>
      </c>
    </row>
    <row r="13" spans="1:17" ht="18.75" customHeight="1" x14ac:dyDescent="0.4">
      <c r="A13" s="5">
        <v>9</v>
      </c>
      <c r="B13" s="5" t="str">
        <f>IF('６名以上追加用'!E22="","",'６名以上追加用'!E22)</f>
        <v/>
      </c>
      <c r="C13" s="5" t="str">
        <f>IF('６名以上追加用'!E21="","",'６名以上追加用'!E21)</f>
        <v/>
      </c>
      <c r="D13" s="9" t="str">
        <f>IF('６名以上追加用'!I22="","",'６名以上追加用'!I22)</f>
        <v/>
      </c>
      <c r="E13" s="19" t="str">
        <f>IF('６名以上追加用'!I21="","",'６名以上追加用'!I21)</f>
        <v/>
      </c>
      <c r="F13" s="19" t="str">
        <f>IF('６名以上追加用'!E23="","",'６名以上追加用'!E23)</f>
        <v/>
      </c>
      <c r="G13" s="9" t="str">
        <f>IF('６名以上追加用'!G23=TRUE,"○","")</f>
        <v/>
      </c>
      <c r="H13" s="9" t="str">
        <f>IF('６名以上追加用'!H23=TRUE,"○","")</f>
        <v/>
      </c>
      <c r="I13" s="24"/>
      <c r="J13" s="21" t="str">
        <f t="shared" si="1"/>
        <v/>
      </c>
      <c r="K13" s="36"/>
      <c r="L13" s="37"/>
      <c r="M13" s="38"/>
      <c r="O13" s="29" t="str" cm="1">
        <f t="array" ref="O13">_xlfn.SWITCH(F13,"A",3600,"B",9200,"C",13300,"D",15000,"")</f>
        <v/>
      </c>
      <c r="P13" s="29" cm="1">
        <f t="array" ref="P13">_xlfn.SWITCH(G13,"○",2300,0)</f>
        <v>0</v>
      </c>
      <c r="Q13" s="29" cm="1">
        <f t="array" ref="Q13">_xlfn.SWITCH(H13,"○",600,0)</f>
        <v>0</v>
      </c>
    </row>
    <row r="14" spans="1:17" ht="18.75" customHeight="1" x14ac:dyDescent="0.4">
      <c r="A14" s="5">
        <v>10</v>
      </c>
      <c r="B14" s="5" t="str">
        <f>IF('６名以上追加用'!E25="","",'６名以上追加用'!E25)</f>
        <v/>
      </c>
      <c r="C14" s="5" t="str">
        <f>IF('６名以上追加用'!E24="","",'６名以上追加用'!E24)</f>
        <v/>
      </c>
      <c r="D14" s="9" t="str">
        <f>IF('６名以上追加用'!I25="","",'６名以上追加用'!I25)</f>
        <v/>
      </c>
      <c r="E14" s="19" t="str">
        <f>IF('６名以上追加用'!I24="","",'６名以上追加用'!I24)</f>
        <v/>
      </c>
      <c r="F14" s="19" t="str">
        <f>IF('６名以上追加用'!E26="","",'６名以上追加用'!E26)</f>
        <v/>
      </c>
      <c r="G14" s="9" t="str">
        <f>IF('６名以上追加用'!G26=TRUE,"○","")</f>
        <v/>
      </c>
      <c r="H14" s="9" t="str">
        <f>IF('６名以上追加用'!H26=TRUE,"○","")</f>
        <v/>
      </c>
      <c r="I14" s="24"/>
      <c r="J14" s="21" t="str">
        <f t="shared" si="1"/>
        <v/>
      </c>
      <c r="K14" s="36"/>
      <c r="L14" s="37"/>
      <c r="M14" s="38"/>
      <c r="O14" s="29" t="str" cm="1">
        <f t="array" ref="O14">_xlfn.SWITCH(F14,"A",3600,"B",9200,"C",13300,"D",15000,"")</f>
        <v/>
      </c>
      <c r="P14" s="29" cm="1">
        <f t="array" ref="P14">_xlfn.SWITCH(G14,"○",2300,0)</f>
        <v>0</v>
      </c>
      <c r="Q14" s="29" cm="1">
        <f t="array" ref="Q14">_xlfn.SWITCH(H14,"○",600,0)</f>
        <v>0</v>
      </c>
    </row>
    <row r="15" spans="1:17" ht="18.75" customHeight="1" x14ac:dyDescent="0.4">
      <c r="A15" s="5">
        <v>11</v>
      </c>
      <c r="B15" s="5" t="str">
        <f>IF('６名以上追加用'!E28="","",'６名以上追加用'!E28)</f>
        <v/>
      </c>
      <c r="C15" s="5" t="str">
        <f>IF('６名以上追加用'!E27="","",'６名以上追加用'!E27)</f>
        <v/>
      </c>
      <c r="D15" s="9" t="str">
        <f>IF('６名以上追加用'!I28="","",'６名以上追加用'!I28)</f>
        <v/>
      </c>
      <c r="E15" s="19" t="str">
        <f>IF('６名以上追加用'!I27="","",'６名以上追加用'!I27)</f>
        <v/>
      </c>
      <c r="F15" s="19" t="str">
        <f>IF('６名以上追加用'!E29="","",'６名以上追加用'!E29)</f>
        <v/>
      </c>
      <c r="G15" s="9" t="str">
        <f>IF('６名以上追加用'!G29=TRUE,"○","")</f>
        <v/>
      </c>
      <c r="H15" s="9" t="str">
        <f>IF('６名以上追加用'!H29=TRUE,"○","")</f>
        <v/>
      </c>
      <c r="I15" s="24"/>
      <c r="J15" s="21" t="str">
        <f t="shared" si="1"/>
        <v/>
      </c>
      <c r="K15" s="36"/>
      <c r="L15" s="37"/>
      <c r="M15" s="38"/>
      <c r="O15" s="29" t="str" cm="1">
        <f t="array" ref="O15">_xlfn.SWITCH(F15,"A",3600,"B",9200,"C",13300,"D",15000,"")</f>
        <v/>
      </c>
      <c r="P15" s="29" cm="1">
        <f t="array" ref="P15">_xlfn.SWITCH(G15,"○",2300,0)</f>
        <v>0</v>
      </c>
      <c r="Q15" s="29" cm="1">
        <f t="array" ref="Q15">_xlfn.SWITCH(H15,"○",600,0)</f>
        <v>0</v>
      </c>
    </row>
    <row r="16" spans="1:17" ht="18.75" customHeight="1" x14ac:dyDescent="0.4">
      <c r="A16" s="5">
        <v>12</v>
      </c>
      <c r="B16" s="5" t="str">
        <f>IF('６名以上追加用'!E31="","",'６名以上追加用'!E31)</f>
        <v/>
      </c>
      <c r="C16" s="5" t="str">
        <f>IF('６名以上追加用'!E30="","",'６名以上追加用'!E30)</f>
        <v/>
      </c>
      <c r="D16" s="9" t="str">
        <f>IF('６名以上追加用'!I31="","",'６名以上追加用'!I31)</f>
        <v/>
      </c>
      <c r="E16" s="19" t="str">
        <f>IF('６名以上追加用'!I30="","",'６名以上追加用'!I30)</f>
        <v/>
      </c>
      <c r="F16" s="19" t="str">
        <f>IF('６名以上追加用'!E32="","",'６名以上追加用'!E32)</f>
        <v/>
      </c>
      <c r="G16" s="9" t="str">
        <f>IF('６名以上追加用'!G32=TRUE,"○","")</f>
        <v/>
      </c>
      <c r="H16" s="9" t="str">
        <f>IF('６名以上追加用'!H32=TRUE,"○","")</f>
        <v/>
      </c>
      <c r="I16" s="24"/>
      <c r="J16" s="21" t="str">
        <f t="shared" si="1"/>
        <v/>
      </c>
      <c r="K16" s="36"/>
      <c r="L16" s="37"/>
      <c r="M16" s="38"/>
      <c r="O16" s="29" t="str" cm="1">
        <f t="array" ref="O16">_xlfn.SWITCH(F16,"A",3600,"B",9200,"C",13300,"D",15000,"")</f>
        <v/>
      </c>
      <c r="P16" s="29" cm="1">
        <f t="array" ref="P16">_xlfn.SWITCH(G16,"○",2300,0)</f>
        <v>0</v>
      </c>
      <c r="Q16" s="29" cm="1">
        <f t="array" ref="Q16">_xlfn.SWITCH(H16,"○",600,0)</f>
        <v>0</v>
      </c>
    </row>
    <row r="17" spans="1:17" ht="18.75" customHeight="1" x14ac:dyDescent="0.4">
      <c r="A17" s="5">
        <v>13</v>
      </c>
      <c r="B17" s="5" t="str">
        <f>IF('６名以上追加用'!E34="","",'６名以上追加用'!E34)</f>
        <v/>
      </c>
      <c r="C17" s="5" t="str">
        <f>IF('６名以上追加用'!E33="","",'６名以上追加用'!E33)</f>
        <v/>
      </c>
      <c r="D17" s="9" t="str">
        <f>IF('６名以上追加用'!I34="","",'６名以上追加用'!I34)</f>
        <v/>
      </c>
      <c r="E17" s="19" t="str">
        <f>IF('６名以上追加用'!I33="","",'６名以上追加用'!I33)</f>
        <v/>
      </c>
      <c r="F17" s="19" t="str">
        <f>IF('６名以上追加用'!E35="","",'６名以上追加用'!E35)</f>
        <v/>
      </c>
      <c r="G17" s="9" t="str">
        <f>IF('６名以上追加用'!G35=TRUE,"○","")</f>
        <v/>
      </c>
      <c r="H17" s="9" t="str">
        <f>IF('６名以上追加用'!H35=TRUE,"○","")</f>
        <v/>
      </c>
      <c r="I17" s="24"/>
      <c r="J17" s="21" t="str">
        <f t="shared" si="1"/>
        <v/>
      </c>
      <c r="K17" s="36"/>
      <c r="L17" s="37"/>
      <c r="M17" s="38"/>
      <c r="O17" s="29" t="str" cm="1">
        <f t="array" ref="O17">_xlfn.SWITCH(F17,"A",3600,"B",9200,"C",13300,"D",15000,"")</f>
        <v/>
      </c>
      <c r="P17" s="29" cm="1">
        <f t="array" ref="P17">_xlfn.SWITCH(G17,"○",2300,0)</f>
        <v>0</v>
      </c>
      <c r="Q17" s="29" cm="1">
        <f t="array" ref="Q17">_xlfn.SWITCH(H17,"○",600,0)</f>
        <v>0</v>
      </c>
    </row>
    <row r="18" spans="1:17" ht="18.75" customHeight="1" x14ac:dyDescent="0.4">
      <c r="A18" s="5">
        <v>14</v>
      </c>
      <c r="B18" s="5" t="str">
        <f>IF('６名以上追加用'!E37="","",'６名以上追加用'!E37)</f>
        <v/>
      </c>
      <c r="C18" s="5" t="str">
        <f>IF('６名以上追加用'!E36="","",'６名以上追加用'!E36)</f>
        <v/>
      </c>
      <c r="D18" s="9" t="str">
        <f>IF('６名以上追加用'!I37="","",'６名以上追加用'!I37)</f>
        <v/>
      </c>
      <c r="E18" s="19" t="str">
        <f>IF('６名以上追加用'!I36="","",'６名以上追加用'!I36)</f>
        <v/>
      </c>
      <c r="F18" s="19" t="str">
        <f>IF('６名以上追加用'!E38="","",'６名以上追加用'!E38)</f>
        <v/>
      </c>
      <c r="G18" s="9" t="str">
        <f>IF('６名以上追加用'!G38=TRUE,"○","")</f>
        <v/>
      </c>
      <c r="H18" s="9" t="str">
        <f>IF('６名以上追加用'!H38=TRUE,"○","")</f>
        <v/>
      </c>
      <c r="I18" s="24"/>
      <c r="J18" s="21" t="str">
        <f t="shared" si="1"/>
        <v/>
      </c>
      <c r="K18" s="36"/>
      <c r="L18" s="37"/>
      <c r="M18" s="38"/>
      <c r="O18" s="29" t="str" cm="1">
        <f t="array" ref="O18">_xlfn.SWITCH(F18,"A",3600,"B",9200,"C",13300,"D",15000,"")</f>
        <v/>
      </c>
      <c r="P18" s="29" cm="1">
        <f t="array" ref="P18">_xlfn.SWITCH(G18,"○",2300,0)</f>
        <v>0</v>
      </c>
      <c r="Q18" s="29" cm="1">
        <f t="array" ref="Q18">_xlfn.SWITCH(H18,"○",600,0)</f>
        <v>0</v>
      </c>
    </row>
    <row r="19" spans="1:17" ht="18.75" customHeight="1" x14ac:dyDescent="0.4">
      <c r="A19" s="5">
        <v>15</v>
      </c>
      <c r="B19" s="5" t="str">
        <f>IF('６名以上追加用'!E40="","",'６名以上追加用'!E40)</f>
        <v/>
      </c>
      <c r="C19" s="5" t="str">
        <f>IF('６名以上追加用'!E39="","",'６名以上追加用'!E39)</f>
        <v/>
      </c>
      <c r="D19" s="9" t="str">
        <f>IF('６名以上追加用'!I40="","",'６名以上追加用'!I40)</f>
        <v/>
      </c>
      <c r="E19" s="19" t="str">
        <f>IF('６名以上追加用'!I39="","",'６名以上追加用'!I39)</f>
        <v/>
      </c>
      <c r="F19" s="19" t="str">
        <f>IF('６名以上追加用'!E41="","",'６名以上追加用'!E41)</f>
        <v/>
      </c>
      <c r="G19" s="9" t="str">
        <f>IF('６名以上追加用'!G41=TRUE,"○","")</f>
        <v/>
      </c>
      <c r="H19" s="9" t="str">
        <f>IF('６名以上追加用'!H41=TRUE,"○","")</f>
        <v/>
      </c>
      <c r="I19" s="24"/>
      <c r="J19" s="21" t="str">
        <f t="shared" si="1"/>
        <v/>
      </c>
      <c r="K19" s="36"/>
      <c r="L19" s="37"/>
      <c r="M19" s="38"/>
      <c r="O19" s="29" t="str" cm="1">
        <f t="array" ref="O19">_xlfn.SWITCH(F19,"A",3600,"B",9200,"C",13300,"D",15000,"")</f>
        <v/>
      </c>
      <c r="P19" s="29" cm="1">
        <f t="array" ref="P19">_xlfn.SWITCH(G19,"○",2300,0)</f>
        <v>0</v>
      </c>
      <c r="Q19" s="29" cm="1">
        <f t="array" ref="Q19">_xlfn.SWITCH(H19,"○",600,0)</f>
        <v>0</v>
      </c>
    </row>
    <row r="20" spans="1:17" ht="18.75" customHeight="1" x14ac:dyDescent="0.4">
      <c r="A20" s="5">
        <v>16</v>
      </c>
      <c r="B20" s="5" t="str">
        <f>IF('６名以上追加用'!E43="","",'６名以上追加用'!E43)</f>
        <v/>
      </c>
      <c r="C20" s="5" t="str">
        <f>IF('６名以上追加用'!E42="","",'６名以上追加用'!E42)</f>
        <v/>
      </c>
      <c r="D20" s="9" t="str">
        <f>IF('６名以上追加用'!I43="","",'６名以上追加用'!I43)</f>
        <v/>
      </c>
      <c r="E20" s="19" t="str">
        <f>IF('６名以上追加用'!I42="","",'６名以上追加用'!I42)</f>
        <v/>
      </c>
      <c r="F20" s="19" t="str">
        <f>IF('６名以上追加用'!E44="","",'６名以上追加用'!E44)</f>
        <v/>
      </c>
      <c r="G20" s="9" t="str">
        <f>IF('６名以上追加用'!G44=TRUE,"○","")</f>
        <v/>
      </c>
      <c r="H20" s="9" t="str">
        <f>IF('６名以上追加用'!H44=TRUE,"○","")</f>
        <v/>
      </c>
      <c r="I20" s="24"/>
      <c r="J20" s="21" t="str">
        <f t="shared" si="1"/>
        <v/>
      </c>
      <c r="K20" s="36"/>
      <c r="L20" s="37"/>
      <c r="M20" s="38"/>
      <c r="O20" s="29" t="str" cm="1">
        <f t="array" ref="O20">_xlfn.SWITCH(F20,"A",3600,"B",9200,"C",13300,"D",15000,"")</f>
        <v/>
      </c>
      <c r="P20" s="29" cm="1">
        <f t="array" ref="P20">_xlfn.SWITCH(G20,"○",2300,0)</f>
        <v>0</v>
      </c>
      <c r="Q20" s="29" cm="1">
        <f t="array" ref="Q20">_xlfn.SWITCH(H20,"○",600,0)</f>
        <v>0</v>
      </c>
    </row>
    <row r="21" spans="1:17" ht="18.75" customHeight="1" x14ac:dyDescent="0.4">
      <c r="A21" s="5">
        <v>17</v>
      </c>
      <c r="B21" s="5" t="str">
        <f>IF('６名以上追加用'!E46="","",'６名以上追加用'!E46)</f>
        <v/>
      </c>
      <c r="C21" s="5" t="str">
        <f>IF('６名以上追加用'!E45="","",'６名以上追加用'!E45)</f>
        <v/>
      </c>
      <c r="D21" s="9" t="str">
        <f>IF('６名以上追加用'!I46="","",'６名以上追加用'!I46)</f>
        <v/>
      </c>
      <c r="E21" s="19" t="str">
        <f>IF('６名以上追加用'!I45="","",'６名以上追加用'!I45)</f>
        <v/>
      </c>
      <c r="F21" s="19" t="str">
        <f>IF('６名以上追加用'!E47="","",'６名以上追加用'!E47)</f>
        <v/>
      </c>
      <c r="G21" s="9" t="str">
        <f>IF('６名以上追加用'!G47=TRUE,"○","")</f>
        <v/>
      </c>
      <c r="H21" s="9" t="str">
        <f>IF('６名以上追加用'!H47=TRUE,"○","")</f>
        <v/>
      </c>
      <c r="I21" s="24"/>
      <c r="J21" s="21" t="str">
        <f t="shared" si="1"/>
        <v/>
      </c>
      <c r="K21" s="36"/>
      <c r="L21" s="37"/>
      <c r="M21" s="38"/>
      <c r="O21" s="29" t="str" cm="1">
        <f t="array" ref="O21">_xlfn.SWITCH(F21,"A",3600,"B",9200,"C",13300,"D",15000,"")</f>
        <v/>
      </c>
      <c r="P21" s="29" cm="1">
        <f t="array" ref="P21">_xlfn.SWITCH(G21,"○",2300,0)</f>
        <v>0</v>
      </c>
      <c r="Q21" s="29" cm="1">
        <f t="array" ref="Q21">_xlfn.SWITCH(H21,"○",600,0)</f>
        <v>0</v>
      </c>
    </row>
    <row r="22" spans="1:17" ht="18.75" customHeight="1" x14ac:dyDescent="0.4">
      <c r="A22" s="5">
        <v>18</v>
      </c>
      <c r="B22" s="5" t="str">
        <f>IF('６名以上追加用'!E49="","",'６名以上追加用'!E49)</f>
        <v/>
      </c>
      <c r="C22" s="5" t="str">
        <f>IF('６名以上追加用'!E48="","",'６名以上追加用'!E48)</f>
        <v/>
      </c>
      <c r="D22" s="9" t="str">
        <f>IF('６名以上追加用'!I49="","",'６名以上追加用'!I49)</f>
        <v/>
      </c>
      <c r="E22" s="19" t="str">
        <f>IF('６名以上追加用'!I48="","",'６名以上追加用'!I48)</f>
        <v/>
      </c>
      <c r="F22" s="19" t="str">
        <f>IF('６名以上追加用'!E50="","",'６名以上追加用'!E50)</f>
        <v/>
      </c>
      <c r="G22" s="9" t="str">
        <f>IF('６名以上追加用'!G50=TRUE,"○","")</f>
        <v/>
      </c>
      <c r="H22" s="9" t="str">
        <f>IF('６名以上追加用'!H50=TRUE,"○","")</f>
        <v/>
      </c>
      <c r="I22" s="24"/>
      <c r="J22" s="21" t="str">
        <f t="shared" si="1"/>
        <v/>
      </c>
      <c r="K22" s="36"/>
      <c r="L22" s="37"/>
      <c r="M22" s="38"/>
      <c r="O22" s="29" t="str" cm="1">
        <f t="array" ref="O22">_xlfn.SWITCH(F22,"A",3600,"B",9200,"C",13300,"D",15000,"")</f>
        <v/>
      </c>
      <c r="P22" s="29" cm="1">
        <f t="array" ref="P22">_xlfn.SWITCH(G22,"○",2300,0)</f>
        <v>0</v>
      </c>
      <c r="Q22" s="29" cm="1">
        <f t="array" ref="Q22">_xlfn.SWITCH(H22,"○",600,0)</f>
        <v>0</v>
      </c>
    </row>
    <row r="23" spans="1:17" ht="18.75" customHeight="1" x14ac:dyDescent="0.4">
      <c r="A23" s="5">
        <v>19</v>
      </c>
      <c r="B23" s="5" t="str">
        <f>IF('６名以上追加用'!E52="","",'６名以上追加用'!E52)</f>
        <v/>
      </c>
      <c r="C23" s="5" t="str">
        <f>IF('６名以上追加用'!E51="","",'６名以上追加用'!E51)</f>
        <v/>
      </c>
      <c r="D23" s="9" t="str">
        <f>IF('６名以上追加用'!I52="","",'６名以上追加用'!I52)</f>
        <v/>
      </c>
      <c r="E23" s="19" t="str">
        <f>IF('６名以上追加用'!I51="","",'６名以上追加用'!I51)</f>
        <v/>
      </c>
      <c r="F23" s="19" t="str">
        <f>IF('６名以上追加用'!E53="","",'６名以上追加用'!E53)</f>
        <v/>
      </c>
      <c r="G23" s="9" t="str">
        <f>IF('６名以上追加用'!G53=TRUE,"○","")</f>
        <v/>
      </c>
      <c r="H23" s="9" t="str">
        <f>IF('６名以上追加用'!H53=TRUE,"○","")</f>
        <v/>
      </c>
      <c r="I23" s="24"/>
      <c r="J23" s="21" t="str">
        <f t="shared" si="1"/>
        <v/>
      </c>
      <c r="K23" s="36"/>
      <c r="L23" s="37"/>
      <c r="M23" s="38"/>
      <c r="O23" s="29" t="str" cm="1">
        <f t="array" ref="O23">_xlfn.SWITCH(F23,"A",3600,"B",9200,"C",13300,"D",15000,"")</f>
        <v/>
      </c>
      <c r="P23" s="29" cm="1">
        <f t="array" ref="P23">_xlfn.SWITCH(G23,"○",2300,0)</f>
        <v>0</v>
      </c>
      <c r="Q23" s="29" cm="1">
        <f t="array" ref="Q23">_xlfn.SWITCH(H23,"○",600,0)</f>
        <v>0</v>
      </c>
    </row>
    <row r="24" spans="1:17" ht="18.75" customHeight="1" x14ac:dyDescent="0.4">
      <c r="A24" s="5">
        <v>20</v>
      </c>
      <c r="B24" s="5" t="str">
        <f>IF('６名以上追加用'!E55="","",'６名以上追加用'!E55)</f>
        <v/>
      </c>
      <c r="C24" s="5" t="str">
        <f>IF('６名以上追加用'!E54="","",'６名以上追加用'!E54)</f>
        <v/>
      </c>
      <c r="D24" s="9" t="str">
        <f>IF('６名以上追加用'!I55="","",'６名以上追加用'!I55)</f>
        <v/>
      </c>
      <c r="E24" s="19" t="str">
        <f>IF('６名以上追加用'!I54="","",'６名以上追加用'!I54)</f>
        <v/>
      </c>
      <c r="F24" s="19" t="str">
        <f>IF('６名以上追加用'!E56="","",'６名以上追加用'!E56)</f>
        <v/>
      </c>
      <c r="G24" s="9" t="str">
        <f>IF('６名以上追加用'!G56=TRUE,"○","")</f>
        <v/>
      </c>
      <c r="H24" s="9" t="str">
        <f>IF('６名以上追加用'!H56=TRUE,"○","")</f>
        <v/>
      </c>
      <c r="I24" s="24"/>
      <c r="J24" s="21" t="str">
        <f t="shared" si="1"/>
        <v/>
      </c>
      <c r="K24" s="36"/>
      <c r="L24" s="37"/>
      <c r="M24" s="38"/>
      <c r="O24" s="29" t="str" cm="1">
        <f t="array" ref="O24">_xlfn.SWITCH(F24,"A",3600,"B",9200,"C",13300,"D",15000,"")</f>
        <v/>
      </c>
      <c r="P24" s="29" cm="1">
        <f t="array" ref="P24">_xlfn.SWITCH(G24,"○",2300,0)</f>
        <v>0</v>
      </c>
      <c r="Q24" s="29" cm="1">
        <f t="array" ref="Q24">_xlfn.SWITCH(H24,"○",600,0)</f>
        <v>0</v>
      </c>
    </row>
    <row r="25" spans="1:17" ht="18.75" customHeight="1" x14ac:dyDescent="0.4">
      <c r="A25" s="5">
        <v>21</v>
      </c>
      <c r="B25" s="5" t="str">
        <f>IF('６名以上追加用'!E58="","",'６名以上追加用'!E58)</f>
        <v/>
      </c>
      <c r="C25" s="5" t="str">
        <f>IF('６名以上追加用'!E57="","",'６名以上追加用'!E57)</f>
        <v/>
      </c>
      <c r="D25" s="9" t="str">
        <f>IF('６名以上追加用'!I58="","",'６名以上追加用'!I58)</f>
        <v/>
      </c>
      <c r="E25" s="19" t="str">
        <f>IF('６名以上追加用'!I57="","",'６名以上追加用'!I57)</f>
        <v/>
      </c>
      <c r="F25" s="19" t="str">
        <f>IF('６名以上追加用'!E59="","",'６名以上追加用'!E59)</f>
        <v/>
      </c>
      <c r="G25" s="9" t="str">
        <f>IF('６名以上追加用'!G59=TRUE,"○","")</f>
        <v/>
      </c>
      <c r="H25" s="9" t="str">
        <f>IF('６名以上追加用'!H59=TRUE,"○","")</f>
        <v/>
      </c>
      <c r="I25" s="24"/>
      <c r="J25" s="21" t="str">
        <f t="shared" si="1"/>
        <v/>
      </c>
      <c r="K25" s="36"/>
      <c r="L25" s="37"/>
      <c r="M25" s="38"/>
      <c r="O25" s="29" t="str" cm="1">
        <f t="array" ref="O25">_xlfn.SWITCH(F25,"A",3600,"B",9200,"C",13300,"D",15000,"")</f>
        <v/>
      </c>
      <c r="P25" s="29" cm="1">
        <f t="array" ref="P25">_xlfn.SWITCH(G25,"○",2300,0)</f>
        <v>0</v>
      </c>
      <c r="Q25" s="29" cm="1">
        <f t="array" ref="Q25">_xlfn.SWITCH(H25,"○",600,0)</f>
        <v>0</v>
      </c>
    </row>
    <row r="26" spans="1:17" ht="18.75" customHeight="1" x14ac:dyDescent="0.4">
      <c r="A26" s="5">
        <v>22</v>
      </c>
      <c r="B26" s="5" t="str">
        <f>IF('６名以上追加用'!E61="","",'６名以上追加用'!E61)</f>
        <v/>
      </c>
      <c r="C26" s="5" t="str">
        <f>IF('６名以上追加用'!E60="","",'６名以上追加用'!E60)</f>
        <v/>
      </c>
      <c r="D26" s="9" t="str">
        <f>IF('６名以上追加用'!I61="","",'６名以上追加用'!I61)</f>
        <v/>
      </c>
      <c r="E26" s="19" t="str">
        <f>IF('６名以上追加用'!I60="","",'６名以上追加用'!I60)</f>
        <v/>
      </c>
      <c r="F26" s="19" t="str">
        <f>IF('６名以上追加用'!E62="","",'６名以上追加用'!E62)</f>
        <v/>
      </c>
      <c r="G26" s="9" t="str">
        <f>IF('６名以上追加用'!G62=TRUE,"○","")</f>
        <v/>
      </c>
      <c r="H26" s="9" t="str">
        <f>IF('６名以上追加用'!H62=TRUE,"○","")</f>
        <v/>
      </c>
      <c r="I26" s="24"/>
      <c r="J26" s="21" t="str">
        <f t="shared" si="1"/>
        <v/>
      </c>
      <c r="K26" s="36"/>
      <c r="L26" s="37"/>
      <c r="M26" s="38"/>
      <c r="O26" s="29" t="str" cm="1">
        <f t="array" ref="O26">_xlfn.SWITCH(F26,"A",3600,"B",9200,"C",13300,"D",15000,"")</f>
        <v/>
      </c>
      <c r="P26" s="29" cm="1">
        <f t="array" ref="P26">_xlfn.SWITCH(G26,"○",2300,0)</f>
        <v>0</v>
      </c>
      <c r="Q26" s="29" cm="1">
        <f t="array" ref="Q26">_xlfn.SWITCH(H26,"○",600,0)</f>
        <v>0</v>
      </c>
    </row>
    <row r="27" spans="1:17" ht="18.75" customHeight="1" x14ac:dyDescent="0.4">
      <c r="A27" s="5">
        <v>23</v>
      </c>
      <c r="B27" s="5" t="str">
        <f>IF('６名以上追加用'!E64="","",'６名以上追加用'!E64)</f>
        <v/>
      </c>
      <c r="C27" s="5" t="str">
        <f>IF('６名以上追加用'!E63="","",'６名以上追加用'!E63)</f>
        <v/>
      </c>
      <c r="D27" s="9" t="str">
        <f>IF('６名以上追加用'!I64="","",'６名以上追加用'!I64)</f>
        <v/>
      </c>
      <c r="E27" s="19" t="str">
        <f>IF('６名以上追加用'!I63="","",'６名以上追加用'!I63)</f>
        <v/>
      </c>
      <c r="F27" s="19" t="str">
        <f>IF('６名以上追加用'!E65="","",'６名以上追加用'!E65)</f>
        <v/>
      </c>
      <c r="G27" s="9" t="str">
        <f>IF('６名以上追加用'!G65=TRUE,"○","")</f>
        <v/>
      </c>
      <c r="H27" s="9" t="str">
        <f>IF('６名以上追加用'!H65=TRUE,"○","")</f>
        <v/>
      </c>
      <c r="I27" s="24"/>
      <c r="J27" s="21" t="str">
        <f t="shared" si="1"/>
        <v/>
      </c>
      <c r="K27" s="36"/>
      <c r="L27" s="37"/>
      <c r="M27" s="38"/>
      <c r="O27" s="29" t="str" cm="1">
        <f t="array" ref="O27">_xlfn.SWITCH(F27,"A",3600,"B",9200,"C",13300,"D",15000,"")</f>
        <v/>
      </c>
      <c r="P27" s="29" cm="1">
        <f t="array" ref="P27">_xlfn.SWITCH(G27,"○",2300,0)</f>
        <v>0</v>
      </c>
      <c r="Q27" s="29" cm="1">
        <f t="array" ref="Q27">_xlfn.SWITCH(H27,"○",600,0)</f>
        <v>0</v>
      </c>
    </row>
    <row r="28" spans="1:17" ht="18.75" customHeight="1" x14ac:dyDescent="0.4">
      <c r="A28" s="5">
        <v>24</v>
      </c>
      <c r="B28" s="5" t="str">
        <f>IF('６名以上追加用'!E67="","",'６名以上追加用'!E67)</f>
        <v/>
      </c>
      <c r="C28" s="5" t="str">
        <f>IF('６名以上追加用'!E66="","",'６名以上追加用'!E66)</f>
        <v/>
      </c>
      <c r="D28" s="9" t="str">
        <f>IF('６名以上追加用'!I67="","",'６名以上追加用'!I67)</f>
        <v/>
      </c>
      <c r="E28" s="19" t="str">
        <f>IF('６名以上追加用'!I66="","",'６名以上追加用'!I66)</f>
        <v/>
      </c>
      <c r="F28" s="19" t="str">
        <f>IF('６名以上追加用'!E68="","",'６名以上追加用'!E68)</f>
        <v/>
      </c>
      <c r="G28" s="9" t="str">
        <f>IF('６名以上追加用'!G68=TRUE,"○","")</f>
        <v/>
      </c>
      <c r="H28" s="9" t="str">
        <f>IF('６名以上追加用'!H68=TRUE,"○","")</f>
        <v/>
      </c>
      <c r="I28" s="24"/>
      <c r="J28" s="21" t="str">
        <f t="shared" si="1"/>
        <v/>
      </c>
      <c r="K28" s="36"/>
      <c r="L28" s="37"/>
      <c r="M28" s="38"/>
      <c r="O28" s="29" t="str" cm="1">
        <f t="array" ref="O28">_xlfn.SWITCH(F28,"A",3600,"B",9200,"C",13300,"D",15000,"")</f>
        <v/>
      </c>
      <c r="P28" s="29" cm="1">
        <f t="array" ref="P28">_xlfn.SWITCH(G28,"○",2300,0)</f>
        <v>0</v>
      </c>
      <c r="Q28" s="29" cm="1">
        <f t="array" ref="Q28">_xlfn.SWITCH(H28,"○",600,0)</f>
        <v>0</v>
      </c>
    </row>
    <row r="29" spans="1:17" ht="18.75" customHeight="1" x14ac:dyDescent="0.4">
      <c r="A29" s="5">
        <v>25</v>
      </c>
      <c r="B29" s="5" t="str">
        <f>IF('６名以上追加用'!E70="","",'６名以上追加用'!E70)</f>
        <v/>
      </c>
      <c r="C29" s="5" t="str">
        <f>IF('６名以上追加用'!E69="","",'６名以上追加用'!E69)</f>
        <v/>
      </c>
      <c r="D29" s="9" t="str">
        <f>IF('６名以上追加用'!I70="","",'６名以上追加用'!I70)</f>
        <v/>
      </c>
      <c r="E29" s="19" t="str">
        <f>IF('６名以上追加用'!I69="","",'６名以上追加用'!I69)</f>
        <v/>
      </c>
      <c r="F29" s="19" t="str">
        <f>IF('６名以上追加用'!E71="","",'６名以上追加用'!E71)</f>
        <v/>
      </c>
      <c r="G29" s="9" t="str">
        <f>IF('６名以上追加用'!G71=TRUE,"○","")</f>
        <v/>
      </c>
      <c r="H29" s="9" t="str">
        <f>IF('６名以上追加用'!H71=TRUE,"○","")</f>
        <v/>
      </c>
      <c r="I29" s="24"/>
      <c r="J29" s="21" t="str">
        <f t="shared" si="1"/>
        <v/>
      </c>
      <c r="K29" s="36"/>
      <c r="L29" s="37"/>
      <c r="M29" s="38"/>
      <c r="O29" s="29" t="str" cm="1">
        <f t="array" ref="O29">_xlfn.SWITCH(F29,"A",3600,"B",9200,"C",13300,"D",15000,"")</f>
        <v/>
      </c>
      <c r="P29" s="29" cm="1">
        <f t="array" ref="P29">_xlfn.SWITCH(G29,"○",2300,0)</f>
        <v>0</v>
      </c>
      <c r="Q29" s="29" cm="1">
        <f t="array" ref="Q29">_xlfn.SWITCH(H29,"○",600,0)</f>
        <v>0</v>
      </c>
    </row>
    <row r="30" spans="1:17" ht="18.75" customHeight="1" x14ac:dyDescent="0.4">
      <c r="A30" s="5">
        <v>26</v>
      </c>
      <c r="B30" s="5" t="str">
        <f>IF('６名以上追加用'!E73="","",'６名以上追加用'!E73)</f>
        <v/>
      </c>
      <c r="C30" s="5" t="str">
        <f>IF('６名以上追加用'!E72="","",'６名以上追加用'!E72)</f>
        <v/>
      </c>
      <c r="D30" s="9" t="str">
        <f>IF('６名以上追加用'!I73="","",'６名以上追加用'!I73)</f>
        <v/>
      </c>
      <c r="E30" s="19" t="str">
        <f>IF('６名以上追加用'!I72="","",'６名以上追加用'!I72)</f>
        <v/>
      </c>
      <c r="F30" s="19" t="str">
        <f>IF('６名以上追加用'!E74="","",'６名以上追加用'!E74)</f>
        <v/>
      </c>
      <c r="G30" s="9" t="str">
        <f>IF('６名以上追加用'!G74=TRUE,"○","")</f>
        <v/>
      </c>
      <c r="H30" s="9" t="str">
        <f>IF('６名以上追加用'!H74=TRUE,"○","")</f>
        <v/>
      </c>
      <c r="I30" s="24"/>
      <c r="J30" s="21" t="str">
        <f t="shared" si="1"/>
        <v/>
      </c>
      <c r="K30" s="36"/>
      <c r="L30" s="37"/>
      <c r="M30" s="38"/>
      <c r="O30" s="29" t="str" cm="1">
        <f t="array" ref="O30">_xlfn.SWITCH(F30,"A",3600,"B",9200,"C",13300,"D",15000,"")</f>
        <v/>
      </c>
      <c r="P30" s="29" cm="1">
        <f t="array" ref="P30">_xlfn.SWITCH(G30,"○",2300,0)</f>
        <v>0</v>
      </c>
      <c r="Q30" s="29" cm="1">
        <f t="array" ref="Q30">_xlfn.SWITCH(H30,"○",600,0)</f>
        <v>0</v>
      </c>
    </row>
    <row r="31" spans="1:17" ht="18.75" customHeight="1" x14ac:dyDescent="0.4">
      <c r="A31" s="5">
        <v>27</v>
      </c>
      <c r="B31" s="5" t="str">
        <f>IF('６名以上追加用'!E76="","",'６名以上追加用'!E76)</f>
        <v/>
      </c>
      <c r="C31" s="5" t="str">
        <f>IF('６名以上追加用'!E75="","",'６名以上追加用'!E75)</f>
        <v/>
      </c>
      <c r="D31" s="9" t="str">
        <f>IF('６名以上追加用'!I76="","",'６名以上追加用'!I76)</f>
        <v/>
      </c>
      <c r="E31" s="19" t="str">
        <f>IF('６名以上追加用'!I75="","",'６名以上追加用'!I75)</f>
        <v/>
      </c>
      <c r="F31" s="19" t="str">
        <f>IF('６名以上追加用'!E77="","",'６名以上追加用'!E77)</f>
        <v/>
      </c>
      <c r="G31" s="9" t="str">
        <f>IF('６名以上追加用'!G77=TRUE,"○","")</f>
        <v/>
      </c>
      <c r="H31" s="9" t="str">
        <f>IF('６名以上追加用'!H77=TRUE,"○","")</f>
        <v/>
      </c>
      <c r="I31" s="24"/>
      <c r="J31" s="21" t="str">
        <f t="shared" si="1"/>
        <v/>
      </c>
      <c r="K31" s="36"/>
      <c r="L31" s="37"/>
      <c r="M31" s="38"/>
      <c r="O31" s="29" t="str" cm="1">
        <f t="array" ref="O31">_xlfn.SWITCH(F31,"A",3600,"B",9200,"C",13300,"D",15000,"")</f>
        <v/>
      </c>
      <c r="P31" s="29" cm="1">
        <f t="array" ref="P31">_xlfn.SWITCH(G31,"○",2300,0)</f>
        <v>0</v>
      </c>
      <c r="Q31" s="29" cm="1">
        <f t="array" ref="Q31">_xlfn.SWITCH(H31,"○",600,0)</f>
        <v>0</v>
      </c>
    </row>
    <row r="32" spans="1:17" ht="18.75" customHeight="1" x14ac:dyDescent="0.4">
      <c r="A32" s="5">
        <v>28</v>
      </c>
      <c r="B32" s="5" t="str">
        <f>IF('６名以上追加用'!E79="","",'６名以上追加用'!E79)</f>
        <v/>
      </c>
      <c r="C32" s="5" t="str">
        <f>IF('６名以上追加用'!E78="","",'６名以上追加用'!E78)</f>
        <v/>
      </c>
      <c r="D32" s="9" t="str">
        <f>IF('６名以上追加用'!I79="","",'６名以上追加用'!I79)</f>
        <v/>
      </c>
      <c r="E32" s="19" t="str">
        <f>IF('６名以上追加用'!I78="","",'６名以上追加用'!I78)</f>
        <v/>
      </c>
      <c r="F32" s="19" t="str">
        <f>IF('６名以上追加用'!E80="","",'６名以上追加用'!E80)</f>
        <v/>
      </c>
      <c r="G32" s="9" t="str">
        <f>IF('６名以上追加用'!G80=TRUE,"○","")</f>
        <v/>
      </c>
      <c r="H32" s="9" t="str">
        <f>IF('６名以上追加用'!H80=TRUE,"○","")</f>
        <v/>
      </c>
      <c r="I32" s="24"/>
      <c r="J32" s="21" t="str">
        <f t="shared" si="1"/>
        <v/>
      </c>
      <c r="K32" s="36"/>
      <c r="L32" s="37"/>
      <c r="M32" s="38"/>
      <c r="O32" s="29" t="str" cm="1">
        <f t="array" ref="O32">_xlfn.SWITCH(F32,"A",3600,"B",9200,"C",13300,"D",15000,"")</f>
        <v/>
      </c>
      <c r="P32" s="29" cm="1">
        <f t="array" ref="P32">_xlfn.SWITCH(G32,"○",2300,0)</f>
        <v>0</v>
      </c>
      <c r="Q32" s="29" cm="1">
        <f t="array" ref="Q32">_xlfn.SWITCH(H32,"○",600,0)</f>
        <v>0</v>
      </c>
    </row>
    <row r="33" spans="1:17" ht="18.75" customHeight="1" x14ac:dyDescent="0.4">
      <c r="A33" s="5">
        <v>29</v>
      </c>
      <c r="B33" s="5" t="str">
        <f>IF('６名以上追加用'!E82="","",'６名以上追加用'!E82)</f>
        <v/>
      </c>
      <c r="C33" s="5" t="str">
        <f>IF('６名以上追加用'!E81="","",'６名以上追加用'!E81)</f>
        <v/>
      </c>
      <c r="D33" s="9" t="str">
        <f>IF('６名以上追加用'!I82="","",'６名以上追加用'!I82)</f>
        <v/>
      </c>
      <c r="E33" s="19" t="str">
        <f>IF('６名以上追加用'!I81="","",'６名以上追加用'!I81)</f>
        <v/>
      </c>
      <c r="F33" s="19" t="str">
        <f>IF('６名以上追加用'!E83="","",'６名以上追加用'!E83)</f>
        <v/>
      </c>
      <c r="G33" s="9" t="str">
        <f>IF('６名以上追加用'!G83=TRUE,"○","")</f>
        <v/>
      </c>
      <c r="H33" s="9" t="str">
        <f>IF('６名以上追加用'!H83=TRUE,"○","")</f>
        <v/>
      </c>
      <c r="I33" s="24"/>
      <c r="J33" s="21" t="str">
        <f t="shared" si="1"/>
        <v/>
      </c>
      <c r="K33" s="36"/>
      <c r="L33" s="37"/>
      <c r="M33" s="38"/>
      <c r="O33" s="29" t="str" cm="1">
        <f t="array" ref="O33">_xlfn.SWITCH(F33,"A",3600,"B",9200,"C",13300,"D",15000,"")</f>
        <v/>
      </c>
      <c r="P33" s="29" cm="1">
        <f t="array" ref="P33">_xlfn.SWITCH(G33,"○",2300,0)</f>
        <v>0</v>
      </c>
      <c r="Q33" s="29" cm="1">
        <f t="array" ref="Q33">_xlfn.SWITCH(H33,"○",600,0)</f>
        <v>0</v>
      </c>
    </row>
    <row r="34" spans="1:17" ht="18.75" customHeight="1" x14ac:dyDescent="0.4">
      <c r="A34" s="5">
        <v>30</v>
      </c>
      <c r="B34" s="5" t="str">
        <f>IF('６名以上追加用'!E85="","",'６名以上追加用'!E85)</f>
        <v/>
      </c>
      <c r="C34" s="5" t="str">
        <f>IF('６名以上追加用'!E84="","",'６名以上追加用'!E84)</f>
        <v/>
      </c>
      <c r="D34" s="9" t="str">
        <f>IF('６名以上追加用'!I85="","",'６名以上追加用'!I85)</f>
        <v/>
      </c>
      <c r="E34" s="19" t="str">
        <f>IF('６名以上追加用'!I84="","",'６名以上追加用'!I84)</f>
        <v/>
      </c>
      <c r="F34" s="19" t="str">
        <f>IF('６名以上追加用'!E86="","",'６名以上追加用'!E86)</f>
        <v/>
      </c>
      <c r="G34" s="9" t="str">
        <f>IF('６名以上追加用'!G86=TRUE,"○","")</f>
        <v/>
      </c>
      <c r="H34" s="9" t="str">
        <f>IF('６名以上追加用'!H86=TRUE,"○","")</f>
        <v/>
      </c>
      <c r="I34" s="24"/>
      <c r="J34" s="21" t="str">
        <f t="shared" si="1"/>
        <v/>
      </c>
      <c r="K34" s="36"/>
      <c r="L34" s="37"/>
      <c r="M34" s="38"/>
      <c r="O34" s="29" t="str" cm="1">
        <f t="array" ref="O34">_xlfn.SWITCH(F34,"A",3600,"B",9200,"C",13300,"D",15000,"")</f>
        <v/>
      </c>
      <c r="P34" s="29" cm="1">
        <f t="array" ref="P34">_xlfn.SWITCH(G34,"○",2300,0)</f>
        <v>0</v>
      </c>
      <c r="Q34" s="29" cm="1">
        <f t="array" ref="Q34">_xlfn.SWITCH(H34,"○",600,0)</f>
        <v>0</v>
      </c>
    </row>
    <row r="35" spans="1:17" ht="18.75" customHeight="1" x14ac:dyDescent="0.4">
      <c r="A35" s="5">
        <v>31</v>
      </c>
      <c r="B35" s="5" t="str">
        <f>IF('６名以上追加用'!E88="","",'６名以上追加用'!E88)</f>
        <v/>
      </c>
      <c r="C35" s="5" t="str">
        <f>IF('６名以上追加用'!E87="","",'６名以上追加用'!E87)</f>
        <v/>
      </c>
      <c r="D35" s="9" t="str">
        <f>IF('６名以上追加用'!I88="","",'６名以上追加用'!I88)</f>
        <v/>
      </c>
      <c r="E35" s="19" t="str">
        <f>IF('６名以上追加用'!I87="","",'６名以上追加用'!I87)</f>
        <v/>
      </c>
      <c r="F35" s="19" t="str">
        <f>IF('６名以上追加用'!E89="","",'６名以上追加用'!E89)</f>
        <v/>
      </c>
      <c r="G35" s="9" t="str">
        <f>IF('６名以上追加用'!G89=TRUE,"○","")</f>
        <v/>
      </c>
      <c r="H35" s="9" t="str">
        <f>IF('６名以上追加用'!H89=TRUE,"○","")</f>
        <v/>
      </c>
      <c r="I35" s="24"/>
      <c r="J35" s="21" t="str">
        <f t="shared" si="1"/>
        <v/>
      </c>
      <c r="K35" s="36"/>
      <c r="L35" s="37"/>
      <c r="M35" s="38"/>
      <c r="O35" s="29" t="str" cm="1">
        <f t="array" ref="O35">_xlfn.SWITCH(F35,"A",3600,"B",9200,"C",13300,"D",15000,"")</f>
        <v/>
      </c>
      <c r="P35" s="29" cm="1">
        <f t="array" ref="P35">_xlfn.SWITCH(G35,"○",2300,0)</f>
        <v>0</v>
      </c>
      <c r="Q35" s="29" cm="1">
        <f t="array" ref="Q35">_xlfn.SWITCH(H35,"○",600,0)</f>
        <v>0</v>
      </c>
    </row>
    <row r="36" spans="1:17" ht="18.75" customHeight="1" x14ac:dyDescent="0.4">
      <c r="A36" s="5">
        <v>32</v>
      </c>
      <c r="B36" s="5" t="str">
        <f>IF('６名以上追加用'!E91="","",'６名以上追加用'!E91)</f>
        <v/>
      </c>
      <c r="C36" s="5" t="str">
        <f>IF('６名以上追加用'!E90="","",'６名以上追加用'!E90)</f>
        <v/>
      </c>
      <c r="D36" s="9" t="str">
        <f>IF('６名以上追加用'!I91="","",'６名以上追加用'!I91)</f>
        <v/>
      </c>
      <c r="E36" s="19" t="str">
        <f>IF('６名以上追加用'!I90="","",'６名以上追加用'!I90)</f>
        <v/>
      </c>
      <c r="F36" s="19" t="str">
        <f>IF('６名以上追加用'!E92="","",'６名以上追加用'!E92)</f>
        <v/>
      </c>
      <c r="G36" s="9" t="str">
        <f>IF('６名以上追加用'!G92=TRUE,"○","")</f>
        <v/>
      </c>
      <c r="H36" s="9" t="str">
        <f>IF('６名以上追加用'!H92=TRUE,"○","")</f>
        <v/>
      </c>
      <c r="I36" s="24"/>
      <c r="J36" s="21" t="str">
        <f t="shared" si="1"/>
        <v/>
      </c>
      <c r="K36" s="36"/>
      <c r="L36" s="37"/>
      <c r="M36" s="38"/>
      <c r="O36" s="29" t="str" cm="1">
        <f t="array" ref="O36">_xlfn.SWITCH(F36,"A",3600,"B",9200,"C",13300,"D",15000,"")</f>
        <v/>
      </c>
      <c r="P36" s="29" cm="1">
        <f t="array" ref="P36">_xlfn.SWITCH(G36,"○",2300,0)</f>
        <v>0</v>
      </c>
      <c r="Q36" s="29" cm="1">
        <f t="array" ref="Q36">_xlfn.SWITCH(H36,"○",600,0)</f>
        <v>0</v>
      </c>
    </row>
    <row r="37" spans="1:17" ht="18.75" customHeight="1" x14ac:dyDescent="0.4">
      <c r="A37" s="5">
        <v>33</v>
      </c>
      <c r="B37" s="5" t="str">
        <f>IF('６名以上追加用'!E94="","",'６名以上追加用'!E94)</f>
        <v/>
      </c>
      <c r="C37" s="5" t="str">
        <f>IF('６名以上追加用'!E93="","",'６名以上追加用'!E93)</f>
        <v/>
      </c>
      <c r="D37" s="9" t="str">
        <f>IF('６名以上追加用'!I94="","",'６名以上追加用'!I94)</f>
        <v/>
      </c>
      <c r="E37" s="19" t="str">
        <f>IF('６名以上追加用'!I93="","",'６名以上追加用'!I93)</f>
        <v/>
      </c>
      <c r="F37" s="19" t="str">
        <f>IF('６名以上追加用'!E95="","",'６名以上追加用'!E95)</f>
        <v/>
      </c>
      <c r="G37" s="9" t="str">
        <f>IF('６名以上追加用'!G95=TRUE,"○","")</f>
        <v/>
      </c>
      <c r="H37" s="9" t="str">
        <f>IF('６名以上追加用'!H95=TRUE,"○","")</f>
        <v/>
      </c>
      <c r="I37" s="24"/>
      <c r="J37" s="21" t="str">
        <f t="shared" si="1"/>
        <v/>
      </c>
      <c r="K37" s="36"/>
      <c r="L37" s="37"/>
      <c r="M37" s="38"/>
      <c r="O37" s="29" t="str" cm="1">
        <f t="array" ref="O37">_xlfn.SWITCH(F37,"A",3600,"B",9200,"C",13300,"D",15000,"")</f>
        <v/>
      </c>
      <c r="P37" s="29" cm="1">
        <f t="array" ref="P37">_xlfn.SWITCH(G37,"○",2300,0)</f>
        <v>0</v>
      </c>
      <c r="Q37" s="29" cm="1">
        <f t="array" ref="Q37">_xlfn.SWITCH(H37,"○",600,0)</f>
        <v>0</v>
      </c>
    </row>
    <row r="38" spans="1:17" ht="18.75" customHeight="1" x14ac:dyDescent="0.4">
      <c r="A38" s="5">
        <v>34</v>
      </c>
      <c r="B38" s="5" t="str">
        <f>IF('６名以上追加用'!E97="","",'６名以上追加用'!E97)</f>
        <v/>
      </c>
      <c r="C38" s="5" t="str">
        <f>IF('６名以上追加用'!E96="","",'６名以上追加用'!E96)</f>
        <v/>
      </c>
      <c r="D38" s="9" t="str">
        <f>IF('６名以上追加用'!I97="","",'６名以上追加用'!I97)</f>
        <v/>
      </c>
      <c r="E38" s="19" t="str">
        <f>IF('６名以上追加用'!I96="","",'６名以上追加用'!I96)</f>
        <v/>
      </c>
      <c r="F38" s="19" t="str">
        <f>IF('６名以上追加用'!E98="","",'６名以上追加用'!E98)</f>
        <v/>
      </c>
      <c r="G38" s="9" t="str">
        <f>IF('６名以上追加用'!G98=TRUE,"○","")</f>
        <v/>
      </c>
      <c r="H38" s="9" t="str">
        <f>IF('６名以上追加用'!H98=TRUE,"○","")</f>
        <v/>
      </c>
      <c r="I38" s="24"/>
      <c r="J38" s="21" t="str">
        <f t="shared" si="1"/>
        <v/>
      </c>
      <c r="K38" s="36"/>
      <c r="L38" s="37"/>
      <c r="M38" s="38"/>
      <c r="O38" s="29" t="str" cm="1">
        <f t="array" ref="O38">_xlfn.SWITCH(F38,"A",3600,"B",9200,"C",13300,"D",15000,"")</f>
        <v/>
      </c>
      <c r="P38" s="29" cm="1">
        <f t="array" ref="P38">_xlfn.SWITCH(G38,"○",2300,0)</f>
        <v>0</v>
      </c>
      <c r="Q38" s="29" cm="1">
        <f t="array" ref="Q38">_xlfn.SWITCH(H38,"○",600,0)</f>
        <v>0</v>
      </c>
    </row>
    <row r="39" spans="1:17" ht="18.75" customHeight="1" x14ac:dyDescent="0.4">
      <c r="A39" s="5">
        <v>35</v>
      </c>
      <c r="B39" s="5" t="str">
        <f>IF('６名以上追加用'!E100="","",'６名以上追加用'!E100)</f>
        <v/>
      </c>
      <c r="C39" s="5" t="str">
        <f>IF('６名以上追加用'!E99="","",'６名以上追加用'!E99)</f>
        <v/>
      </c>
      <c r="D39" s="9" t="str">
        <f>IF('６名以上追加用'!I100="","",'６名以上追加用'!I100)</f>
        <v/>
      </c>
      <c r="E39" s="19" t="str">
        <f>IF('６名以上追加用'!I99="","",'６名以上追加用'!I99)</f>
        <v/>
      </c>
      <c r="F39" s="19" t="str">
        <f>IF('６名以上追加用'!E101="","",'６名以上追加用'!E101)</f>
        <v/>
      </c>
      <c r="G39" s="9" t="str">
        <f>IF('６名以上追加用'!G101=TRUE,"○","")</f>
        <v/>
      </c>
      <c r="H39" s="9" t="str">
        <f>IF('６名以上追加用'!H101=TRUE,"○","")</f>
        <v/>
      </c>
      <c r="I39" s="24"/>
      <c r="J39" s="21" t="str">
        <f t="shared" si="1"/>
        <v/>
      </c>
      <c r="K39" s="36"/>
      <c r="L39" s="37"/>
      <c r="M39" s="38"/>
      <c r="O39" s="29" t="str" cm="1">
        <f t="array" ref="O39">_xlfn.SWITCH(F39,"A",3600,"B",9200,"C",13300,"D",15000,"")</f>
        <v/>
      </c>
      <c r="P39" s="29" cm="1">
        <f t="array" ref="P39">_xlfn.SWITCH(G39,"○",2300,0)</f>
        <v>0</v>
      </c>
      <c r="Q39" s="29" cm="1">
        <f t="array" ref="Q39">_xlfn.SWITCH(H39,"○",600,0)</f>
        <v>0</v>
      </c>
    </row>
    <row r="40" spans="1:17" ht="18.75" customHeight="1" x14ac:dyDescent="0.4">
      <c r="A40" s="5">
        <v>36</v>
      </c>
      <c r="B40" s="5" t="str">
        <f>IF('６名以上追加用'!E103="","",'６名以上追加用'!E103)</f>
        <v/>
      </c>
      <c r="C40" s="5" t="str">
        <f>IF('６名以上追加用'!E102="","",'６名以上追加用'!E102)</f>
        <v/>
      </c>
      <c r="D40" s="9" t="str">
        <f>IF('６名以上追加用'!I103="","",'６名以上追加用'!I103)</f>
        <v/>
      </c>
      <c r="E40" s="19" t="str">
        <f>IF('６名以上追加用'!I102="","",'６名以上追加用'!I102)</f>
        <v/>
      </c>
      <c r="F40" s="19" t="str">
        <f>IF('６名以上追加用'!E104="","",'６名以上追加用'!E104)</f>
        <v/>
      </c>
      <c r="G40" s="9" t="str">
        <f>IF('６名以上追加用'!G104=TRUE,"○","")</f>
        <v/>
      </c>
      <c r="H40" s="9" t="str">
        <f>IF('６名以上追加用'!H104=TRUE,"○","")</f>
        <v/>
      </c>
      <c r="I40" s="24"/>
      <c r="J40" s="21" t="str">
        <f t="shared" si="1"/>
        <v/>
      </c>
      <c r="K40" s="36"/>
      <c r="L40" s="37"/>
      <c r="M40" s="38"/>
      <c r="O40" s="29" t="str" cm="1">
        <f t="array" ref="O40">_xlfn.SWITCH(F40,"A",3600,"B",9200,"C",13300,"D",15000,"")</f>
        <v/>
      </c>
      <c r="P40" s="29" cm="1">
        <f t="array" ref="P40">_xlfn.SWITCH(G40,"○",2300,0)</f>
        <v>0</v>
      </c>
      <c r="Q40" s="29" cm="1">
        <f t="array" ref="Q40">_xlfn.SWITCH(H40,"○",600,0)</f>
        <v>0</v>
      </c>
    </row>
    <row r="41" spans="1:17" ht="18.75" customHeight="1" x14ac:dyDescent="0.4">
      <c r="A41" s="5">
        <v>37</v>
      </c>
      <c r="B41" s="5" t="str">
        <f>IF('６名以上追加用'!E106="","",'６名以上追加用'!E106)</f>
        <v/>
      </c>
      <c r="C41" s="5" t="str">
        <f>IF('６名以上追加用'!E105="","",'６名以上追加用'!E105)</f>
        <v/>
      </c>
      <c r="D41" s="9" t="str">
        <f>IF('６名以上追加用'!I106="","",'６名以上追加用'!I106)</f>
        <v/>
      </c>
      <c r="E41" s="19" t="str">
        <f>IF('６名以上追加用'!I105="","",'６名以上追加用'!I105)</f>
        <v/>
      </c>
      <c r="F41" s="19" t="str">
        <f>IF('６名以上追加用'!E107="","",'６名以上追加用'!E107)</f>
        <v/>
      </c>
      <c r="G41" s="9" t="str">
        <f>IF('６名以上追加用'!G107=TRUE,"○","")</f>
        <v/>
      </c>
      <c r="H41" s="9" t="str">
        <f>IF('６名以上追加用'!H107=TRUE,"○","")</f>
        <v/>
      </c>
      <c r="I41" s="24"/>
      <c r="J41" s="21" t="str">
        <f t="shared" si="1"/>
        <v/>
      </c>
      <c r="K41" s="36"/>
      <c r="L41" s="37"/>
      <c r="M41" s="38"/>
      <c r="O41" s="29" t="str" cm="1">
        <f t="array" ref="O41">_xlfn.SWITCH(F41,"A",3600,"B",9200,"C",13300,"D",15000,"")</f>
        <v/>
      </c>
      <c r="P41" s="29" cm="1">
        <f t="array" ref="P41">_xlfn.SWITCH(G41,"○",2300,0)</f>
        <v>0</v>
      </c>
      <c r="Q41" s="29" cm="1">
        <f t="array" ref="Q41">_xlfn.SWITCH(H41,"○",600,0)</f>
        <v>0</v>
      </c>
    </row>
    <row r="42" spans="1:17" ht="18.75" customHeight="1" x14ac:dyDescent="0.4">
      <c r="A42" s="5">
        <v>38</v>
      </c>
      <c r="B42" s="5" t="str">
        <f>IF('６名以上追加用'!E109="","",'６名以上追加用'!E109)</f>
        <v/>
      </c>
      <c r="C42" s="5" t="str">
        <f>IF('６名以上追加用'!E108="","",'６名以上追加用'!E108)</f>
        <v/>
      </c>
      <c r="D42" s="9" t="str">
        <f>IF('６名以上追加用'!I109="","",'６名以上追加用'!I109)</f>
        <v/>
      </c>
      <c r="E42" s="19" t="str">
        <f>IF('６名以上追加用'!I108="","",'６名以上追加用'!I108)</f>
        <v/>
      </c>
      <c r="F42" s="19" t="str">
        <f>IF('６名以上追加用'!E110="","",'６名以上追加用'!E110)</f>
        <v/>
      </c>
      <c r="G42" s="9" t="str">
        <f>IF('６名以上追加用'!G110=TRUE,"○","")</f>
        <v/>
      </c>
      <c r="H42" s="9" t="str">
        <f>IF('６名以上追加用'!H110=TRUE,"○","")</f>
        <v/>
      </c>
      <c r="I42" s="24"/>
      <c r="J42" s="21" t="str">
        <f t="shared" si="1"/>
        <v/>
      </c>
      <c r="K42" s="36"/>
      <c r="L42" s="37"/>
      <c r="M42" s="38"/>
      <c r="O42" s="29" t="str" cm="1">
        <f t="array" ref="O42">_xlfn.SWITCH(F42,"A",3600,"B",9200,"C",13300,"D",15000,"")</f>
        <v/>
      </c>
      <c r="P42" s="29" cm="1">
        <f t="array" ref="P42">_xlfn.SWITCH(G42,"○",2300,0)</f>
        <v>0</v>
      </c>
      <c r="Q42" s="29" cm="1">
        <f t="array" ref="Q42">_xlfn.SWITCH(H42,"○",600,0)</f>
        <v>0</v>
      </c>
    </row>
    <row r="43" spans="1:17" ht="18.75" customHeight="1" x14ac:dyDescent="0.4">
      <c r="A43" s="5">
        <v>39</v>
      </c>
      <c r="B43" s="5" t="str">
        <f>IF('６名以上追加用'!E112="","",'６名以上追加用'!E112)</f>
        <v/>
      </c>
      <c r="C43" s="5" t="str">
        <f>IF('６名以上追加用'!E111="","",'６名以上追加用'!E111)</f>
        <v/>
      </c>
      <c r="D43" s="9" t="str">
        <f>IF('６名以上追加用'!I112="","",'６名以上追加用'!I112)</f>
        <v/>
      </c>
      <c r="E43" s="19" t="str">
        <f>IF('６名以上追加用'!I111="","",'６名以上追加用'!I111)</f>
        <v/>
      </c>
      <c r="F43" s="19" t="str">
        <f>IF('６名以上追加用'!E113="","",'６名以上追加用'!E113)</f>
        <v/>
      </c>
      <c r="G43" s="9" t="str">
        <f>IF('６名以上追加用'!G113=TRUE,"○","")</f>
        <v/>
      </c>
      <c r="H43" s="9" t="str">
        <f>IF('６名以上追加用'!H113=TRUE,"○","")</f>
        <v/>
      </c>
      <c r="I43" s="24"/>
      <c r="J43" s="21" t="str">
        <f t="shared" si="1"/>
        <v/>
      </c>
      <c r="K43" s="36"/>
      <c r="L43" s="37"/>
      <c r="M43" s="38"/>
      <c r="O43" s="29" t="str" cm="1">
        <f t="array" ref="O43">_xlfn.SWITCH(F43,"A",3600,"B",9200,"C",13300,"D",15000,"")</f>
        <v/>
      </c>
      <c r="P43" s="29" cm="1">
        <f t="array" ref="P43">_xlfn.SWITCH(G43,"○",2300,0)</f>
        <v>0</v>
      </c>
      <c r="Q43" s="29" cm="1">
        <f t="array" ref="Q43">_xlfn.SWITCH(H43,"○",600,0)</f>
        <v>0</v>
      </c>
    </row>
    <row r="44" spans="1:17" ht="18.75" customHeight="1" x14ac:dyDescent="0.4">
      <c r="A44" s="5">
        <v>40</v>
      </c>
      <c r="B44" s="5" t="str">
        <f>IF('６名以上追加用'!E115="","",'６名以上追加用'!E115)</f>
        <v/>
      </c>
      <c r="C44" s="5" t="str">
        <f>IF('６名以上追加用'!E114="","",'６名以上追加用'!E114)</f>
        <v/>
      </c>
      <c r="D44" s="9" t="str">
        <f>IF('６名以上追加用'!I115="","",'６名以上追加用'!I115)</f>
        <v/>
      </c>
      <c r="E44" s="19" t="str">
        <f>IF('６名以上追加用'!I114="","",'６名以上追加用'!I114)</f>
        <v/>
      </c>
      <c r="F44" s="19" t="str">
        <f>IF('６名以上追加用'!E116="","",'６名以上追加用'!E116)</f>
        <v/>
      </c>
      <c r="G44" s="9" t="str">
        <f>IF('６名以上追加用'!G116=TRUE,"○","")</f>
        <v/>
      </c>
      <c r="H44" s="9" t="str">
        <f>IF('６名以上追加用'!H116=TRUE,"○","")</f>
        <v/>
      </c>
      <c r="I44" s="24"/>
      <c r="J44" s="21" t="str">
        <f t="shared" si="1"/>
        <v/>
      </c>
      <c r="K44" s="36"/>
      <c r="L44" s="37"/>
      <c r="M44" s="38"/>
      <c r="O44" s="29" t="str" cm="1">
        <f t="array" ref="O44">_xlfn.SWITCH(F44,"A",3600,"B",9200,"C",13300,"D",15000,"")</f>
        <v/>
      </c>
      <c r="P44" s="29" cm="1">
        <f t="array" ref="P44">_xlfn.SWITCH(G44,"○",2300,0)</f>
        <v>0</v>
      </c>
      <c r="Q44" s="29" cm="1">
        <f t="array" ref="Q44">_xlfn.SWITCH(H44,"○",600,0)</f>
        <v>0</v>
      </c>
    </row>
    <row r="45" spans="1:17" ht="18.75" customHeight="1" x14ac:dyDescent="0.4">
      <c r="A45" s="5">
        <v>41</v>
      </c>
      <c r="B45" s="5" t="str">
        <f>IF('６名以上追加用'!E118="","",'６名以上追加用'!E118)</f>
        <v/>
      </c>
      <c r="C45" s="5" t="str">
        <f>IF('６名以上追加用'!E117="","",'６名以上追加用'!E117)</f>
        <v/>
      </c>
      <c r="D45" s="9" t="str">
        <f>IF('６名以上追加用'!I118="","",'６名以上追加用'!I118)</f>
        <v/>
      </c>
      <c r="E45" s="19" t="str">
        <f>IF('６名以上追加用'!I117="","",'６名以上追加用'!I117)</f>
        <v/>
      </c>
      <c r="F45" s="19" t="str">
        <f>IF('６名以上追加用'!E119="","",'６名以上追加用'!E119)</f>
        <v/>
      </c>
      <c r="G45" s="9" t="str">
        <f>IF('６名以上追加用'!G119=TRUE,"○","")</f>
        <v/>
      </c>
      <c r="H45" s="9" t="str">
        <f>IF('６名以上追加用'!H119=TRUE,"○","")</f>
        <v/>
      </c>
      <c r="I45" s="24"/>
      <c r="J45" s="21" t="str">
        <f t="shared" si="1"/>
        <v/>
      </c>
      <c r="K45" s="36"/>
      <c r="L45" s="37"/>
      <c r="M45" s="38"/>
      <c r="O45" s="29" t="str" cm="1">
        <f t="array" ref="O45">_xlfn.SWITCH(F45,"A",3600,"B",9200,"C",13300,"D",15000,"")</f>
        <v/>
      </c>
      <c r="P45" s="29" cm="1">
        <f t="array" ref="P45">_xlfn.SWITCH(G45,"○",2300,0)</f>
        <v>0</v>
      </c>
      <c r="Q45" s="29" cm="1">
        <f t="array" ref="Q45">_xlfn.SWITCH(H45,"○",600,0)</f>
        <v>0</v>
      </c>
    </row>
    <row r="46" spans="1:17" ht="18.75" customHeight="1" x14ac:dyDescent="0.4">
      <c r="A46" s="5">
        <v>42</v>
      </c>
      <c r="B46" s="5" t="str">
        <f>IF('６名以上追加用'!E121="","",'６名以上追加用'!E121)</f>
        <v/>
      </c>
      <c r="C46" s="5" t="str">
        <f>IF('６名以上追加用'!E120="","",'６名以上追加用'!E120)</f>
        <v/>
      </c>
      <c r="D46" s="9" t="str">
        <f>IF('６名以上追加用'!I121="","",'６名以上追加用'!I121)</f>
        <v/>
      </c>
      <c r="E46" s="19" t="str">
        <f>IF('６名以上追加用'!I120="","",'６名以上追加用'!I120)</f>
        <v/>
      </c>
      <c r="F46" s="19" t="str">
        <f>IF('６名以上追加用'!E122="","",'６名以上追加用'!E122)</f>
        <v/>
      </c>
      <c r="G46" s="9" t="str">
        <f>IF('６名以上追加用'!G122=TRUE,"○","")</f>
        <v/>
      </c>
      <c r="H46" s="9" t="str">
        <f>IF('６名以上追加用'!H122=TRUE,"○","")</f>
        <v/>
      </c>
      <c r="I46" s="24"/>
      <c r="J46" s="21" t="str">
        <f t="shared" si="1"/>
        <v/>
      </c>
      <c r="K46" s="36"/>
      <c r="L46" s="37"/>
      <c r="M46" s="38"/>
      <c r="O46" s="29" t="str" cm="1">
        <f t="array" ref="O46">_xlfn.SWITCH(F46,"A",3600,"B",9200,"C",13300,"D",15000,"")</f>
        <v/>
      </c>
      <c r="P46" s="29" cm="1">
        <f t="array" ref="P46">_xlfn.SWITCH(G46,"○",2300,0)</f>
        <v>0</v>
      </c>
      <c r="Q46" s="29" cm="1">
        <f t="array" ref="Q46">_xlfn.SWITCH(H46,"○",600,0)</f>
        <v>0</v>
      </c>
    </row>
    <row r="47" spans="1:17" ht="18.75" customHeight="1" x14ac:dyDescent="0.4">
      <c r="A47" s="5">
        <v>43</v>
      </c>
      <c r="B47" s="5" t="str">
        <f>IF('６名以上追加用'!E124="","",'６名以上追加用'!E124)</f>
        <v/>
      </c>
      <c r="C47" s="5" t="str">
        <f>IF('６名以上追加用'!E123="","",'６名以上追加用'!E123)</f>
        <v/>
      </c>
      <c r="D47" s="9" t="str">
        <f>IF('６名以上追加用'!I124="","",'６名以上追加用'!I124)</f>
        <v/>
      </c>
      <c r="E47" s="19" t="str">
        <f>IF('６名以上追加用'!I123="","",'６名以上追加用'!I123)</f>
        <v/>
      </c>
      <c r="F47" s="19" t="str">
        <f>IF('６名以上追加用'!E125="","",'６名以上追加用'!E125)</f>
        <v/>
      </c>
      <c r="G47" s="9" t="str">
        <f>IF('６名以上追加用'!G125=TRUE,"○","")</f>
        <v/>
      </c>
      <c r="H47" s="9" t="str">
        <f>IF('６名以上追加用'!H125=TRUE,"○","")</f>
        <v/>
      </c>
      <c r="I47" s="24"/>
      <c r="J47" s="21" t="str">
        <f t="shared" si="1"/>
        <v/>
      </c>
      <c r="K47" s="36"/>
      <c r="L47" s="37"/>
      <c r="M47" s="38"/>
      <c r="O47" s="29" t="str" cm="1">
        <f t="array" ref="O47">_xlfn.SWITCH(F47,"A",3600,"B",9200,"C",13300,"D",15000,"")</f>
        <v/>
      </c>
      <c r="P47" s="29" cm="1">
        <f t="array" ref="P47">_xlfn.SWITCH(G47,"○",2300,0)</f>
        <v>0</v>
      </c>
      <c r="Q47" s="29" cm="1">
        <f t="array" ref="Q47">_xlfn.SWITCH(H47,"○",600,0)</f>
        <v>0</v>
      </c>
    </row>
    <row r="48" spans="1:17" ht="18.75" customHeight="1" x14ac:dyDescent="0.4">
      <c r="A48" s="5">
        <v>44</v>
      </c>
      <c r="B48" s="5" t="str">
        <f>IF('６名以上追加用'!E127="","",'６名以上追加用'!E127)</f>
        <v/>
      </c>
      <c r="C48" s="5" t="str">
        <f>IF('６名以上追加用'!E126="","",'６名以上追加用'!E126)</f>
        <v/>
      </c>
      <c r="D48" s="9" t="str">
        <f>IF('６名以上追加用'!I127="","",'６名以上追加用'!I127)</f>
        <v/>
      </c>
      <c r="E48" s="19" t="str">
        <f>IF('６名以上追加用'!I126="","",'６名以上追加用'!I126)</f>
        <v/>
      </c>
      <c r="F48" s="19" t="str">
        <f>IF('６名以上追加用'!E128="","",'６名以上追加用'!E128)</f>
        <v/>
      </c>
      <c r="G48" s="9" t="str">
        <f>IF('６名以上追加用'!G128=TRUE,"○","")</f>
        <v/>
      </c>
      <c r="H48" s="9" t="str">
        <f>IF('６名以上追加用'!H128=TRUE,"○","")</f>
        <v/>
      </c>
      <c r="I48" s="24"/>
      <c r="J48" s="21" t="str">
        <f t="shared" si="1"/>
        <v/>
      </c>
      <c r="K48" s="36"/>
      <c r="L48" s="37"/>
      <c r="M48" s="38"/>
      <c r="O48" s="29" t="str" cm="1">
        <f t="array" ref="O48">_xlfn.SWITCH(F48,"A",3600,"B",9200,"C",13300,"D",15000,"")</f>
        <v/>
      </c>
      <c r="P48" s="29" cm="1">
        <f t="array" ref="P48">_xlfn.SWITCH(G48,"○",2300,0)</f>
        <v>0</v>
      </c>
      <c r="Q48" s="29" cm="1">
        <f t="array" ref="Q48">_xlfn.SWITCH(H48,"○",600,0)</f>
        <v>0</v>
      </c>
    </row>
    <row r="49" spans="1:17" ht="18.75" customHeight="1" x14ac:dyDescent="0.4">
      <c r="A49" s="5">
        <v>45</v>
      </c>
      <c r="B49" s="5" t="str">
        <f>IF('６名以上追加用'!E130="","",'６名以上追加用'!E130)</f>
        <v/>
      </c>
      <c r="C49" s="5" t="str">
        <f>IF('６名以上追加用'!E129="","",'６名以上追加用'!E129)</f>
        <v/>
      </c>
      <c r="D49" s="9" t="str">
        <f>IF('６名以上追加用'!I130="","",'６名以上追加用'!I130)</f>
        <v/>
      </c>
      <c r="E49" s="19" t="str">
        <f>IF('６名以上追加用'!I129="","",'６名以上追加用'!I129)</f>
        <v/>
      </c>
      <c r="F49" s="19" t="str">
        <f>IF('６名以上追加用'!E131="","",'６名以上追加用'!E131)</f>
        <v/>
      </c>
      <c r="G49" s="9" t="str">
        <f>IF('６名以上追加用'!G131=TRUE,"○","")</f>
        <v/>
      </c>
      <c r="H49" s="9" t="str">
        <f>IF('６名以上追加用'!H131=TRUE,"○","")</f>
        <v/>
      </c>
      <c r="I49" s="24"/>
      <c r="J49" s="21" t="str">
        <f t="shared" si="1"/>
        <v/>
      </c>
      <c r="K49" s="36"/>
      <c r="L49" s="37"/>
      <c r="M49" s="38"/>
      <c r="O49" s="29" t="str" cm="1">
        <f t="array" ref="O49">_xlfn.SWITCH(F49,"A",3600,"B",9200,"C",13300,"D",15000,"")</f>
        <v/>
      </c>
      <c r="P49" s="29" cm="1">
        <f t="array" ref="P49">_xlfn.SWITCH(G49,"○",2300,0)</f>
        <v>0</v>
      </c>
      <c r="Q49" s="29" cm="1">
        <f t="array" ref="Q49">_xlfn.SWITCH(H49,"○",600,0)</f>
        <v>0</v>
      </c>
    </row>
    <row r="50" spans="1:17" ht="18.75" customHeight="1" x14ac:dyDescent="0.4">
      <c r="A50" s="5"/>
      <c r="B50" s="5"/>
      <c r="C50" s="5" ph="1"/>
      <c r="D50" s="22" ph="1"/>
      <c r="E50" s="23"/>
      <c r="F50" s="5"/>
      <c r="G50" s="9"/>
      <c r="H50" s="9"/>
      <c r="I50" s="24"/>
      <c r="J50" s="25"/>
      <c r="K50" s="30"/>
      <c r="L50" s="31"/>
      <c r="M50" s="32"/>
      <c r="O50" s="29" t="str" cm="1">
        <f t="array" ref="O50">_xlfn.SWITCH(F50,"A",3600,"B",9200,"C",13300,"D",15000,"")</f>
        <v/>
      </c>
    </row>
    <row r="51" spans="1:17" ht="18.75" customHeight="1" x14ac:dyDescent="0.4">
      <c r="A51" s="5"/>
      <c r="B51" s="5"/>
      <c r="C51" s="5" ph="1"/>
      <c r="D51" s="22" ph="1"/>
      <c r="E51" s="23"/>
      <c r="F51" s="5"/>
      <c r="G51" s="9"/>
      <c r="H51" s="9"/>
      <c r="I51" s="24"/>
      <c r="J51" s="25"/>
      <c r="K51" s="30"/>
      <c r="L51" s="31"/>
      <c r="M51" s="32"/>
      <c r="O51" s="29" t="str" cm="1">
        <f t="array" ref="O51">_xlfn.SWITCH(F51,"A",3600,"B",9200,"C",13300,"D",15000,"")</f>
        <v/>
      </c>
    </row>
    <row r="52" spans="1:17" ht="18.75" customHeight="1" x14ac:dyDescent="0.4">
      <c r="A52" s="5"/>
      <c r="B52" s="5"/>
      <c r="C52" s="5" ph="1"/>
      <c r="D52" s="22" ph="1"/>
      <c r="E52" s="23"/>
      <c r="F52" s="5"/>
      <c r="G52" s="9"/>
      <c r="H52" s="9"/>
      <c r="I52" s="24"/>
      <c r="J52" s="25"/>
      <c r="K52" s="30"/>
      <c r="L52" s="31"/>
      <c r="M52" s="32"/>
      <c r="O52" s="29" t="str" cm="1">
        <f t="array" ref="O52">_xlfn.SWITCH(F52,"A",3600,"B",9200,"C",13300,"D",15000,"")</f>
        <v/>
      </c>
    </row>
    <row r="53" spans="1:17" ht="18.75" customHeight="1" x14ac:dyDescent="0.4">
      <c r="A53" s="5"/>
      <c r="B53" s="5"/>
      <c r="C53" s="5" ph="1"/>
      <c r="D53" s="22" ph="1"/>
      <c r="E53" s="23"/>
      <c r="F53" s="5"/>
      <c r="G53" s="9"/>
      <c r="H53" s="9"/>
      <c r="I53" s="24"/>
      <c r="J53" s="25"/>
      <c r="K53" s="30"/>
      <c r="L53" s="31"/>
      <c r="M53" s="32"/>
      <c r="O53" s="29" t="str" cm="1">
        <f t="array" ref="O53">_xlfn.SWITCH(F53,"A",3600,"B",9200,"C",13300,"D",15000,"")</f>
        <v/>
      </c>
    </row>
  </sheetData>
  <sheetProtection sheet="1" objects="1" scenarios="1"/>
  <phoneticPr fontId="1"/>
  <conditionalFormatting sqref="P5:Q49">
    <cfRule type="cellIs" dxfId="0" priority="1" operator="between">
      <formula>0</formula>
      <formula>0</formula>
    </cfRule>
  </conditionalFormatting>
  <printOptions horizontalCentered="1"/>
  <pageMargins left="0.11811023622047245"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健診申込書</vt:lpstr>
      <vt:lpstr>６名以上追加用</vt:lpstr>
      <vt:lpstr>管理表</vt:lpstr>
      <vt:lpstr>'６名以上追加用'!Print_Area</vt:lpstr>
      <vt:lpstr>健診申込書!Print_Area</vt:lpstr>
      <vt:lpstr>'６名以上追加用'!Print_Titles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勝廣 岡部</dc:creator>
  <cp:lastModifiedBy>勝廣 岡部</cp:lastModifiedBy>
  <cp:lastPrinted>2024-07-19T01:20:51Z</cp:lastPrinted>
  <dcterms:created xsi:type="dcterms:W3CDTF">2024-07-10T04:14:49Z</dcterms:created>
  <dcterms:modified xsi:type="dcterms:W3CDTF">2024-07-19T01:30:39Z</dcterms:modified>
</cp:coreProperties>
</file>